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hla\Desktop\Dokumenti\PRAVNIK\Upravno vijeće\1. sjednica UV, 27.11.2025\"/>
    </mc:Choice>
  </mc:AlternateContent>
  <xr:revisionPtr revIDLastSave="0" documentId="13_ncr:1_{EBD1AA25-4F96-46CB-A826-5AF4A4CD9926}" xr6:coauthVersionLast="47" xr6:coauthVersionMax="47" xr10:uidLastSave="{00000000-0000-0000-0000-000000000000}"/>
  <bookViews>
    <workbookView xWindow="-120" yWindow="-120" windowWidth="29040" windowHeight="15720" xr2:uid="{98F09150-C244-4155-9E8B-E4DE1B239D9C}"/>
  </bookViews>
  <sheets>
    <sheet name="RAZRADA" sheetId="4" r:id="rId1"/>
  </sheets>
  <calcPr calcId="191029"/>
</workbook>
</file>

<file path=xl/calcChain.xml><?xml version="1.0" encoding="utf-8"?>
<calcChain xmlns="http://schemas.openxmlformats.org/spreadsheetml/2006/main">
  <c r="C140" i="4" l="1"/>
  <c r="B142" i="4"/>
  <c r="C142" i="4" s="1"/>
  <c r="B140" i="4"/>
  <c r="B144" i="4" s="1"/>
  <c r="C143" i="4"/>
  <c r="C141" i="4"/>
  <c r="B125" i="4"/>
  <c r="C126" i="4"/>
  <c r="B61" i="4"/>
  <c r="C139" i="4"/>
  <c r="C138" i="4"/>
  <c r="C137" i="4"/>
  <c r="C136" i="4"/>
  <c r="B135" i="4"/>
  <c r="B130" i="4"/>
  <c r="C63" i="4"/>
  <c r="C62" i="4"/>
  <c r="C134" i="4"/>
  <c r="C133" i="4"/>
  <c r="C132" i="4"/>
  <c r="C131" i="4"/>
  <c r="C66" i="4"/>
  <c r="C65" i="4"/>
  <c r="B64" i="4"/>
  <c r="C64" i="4" s="1"/>
  <c r="B120" i="4"/>
  <c r="C123" i="4"/>
  <c r="B5" i="4"/>
  <c r="C6" i="4"/>
  <c r="C7" i="4"/>
  <c r="C8" i="4"/>
  <c r="C10" i="4"/>
  <c r="C9" i="4" s="1"/>
  <c r="B9" i="4"/>
  <c r="B27" i="4"/>
  <c r="B75" i="4"/>
  <c r="B69" i="4"/>
  <c r="B113" i="4"/>
  <c r="B90" i="4"/>
  <c r="C93" i="4"/>
  <c r="B33" i="4"/>
  <c r="C33" i="4" s="1"/>
  <c r="C36" i="4"/>
  <c r="B86" i="4"/>
  <c r="C88" i="4"/>
  <c r="C101" i="4"/>
  <c r="B100" i="4"/>
  <c r="C100" i="4" s="1"/>
  <c r="C102" i="4"/>
  <c r="B104" i="4"/>
  <c r="C104" i="4" s="1"/>
  <c r="B48" i="4"/>
  <c r="C48" i="4" s="1"/>
  <c r="C50" i="4"/>
  <c r="C49" i="4"/>
  <c r="C108" i="4"/>
  <c r="C109" i="4"/>
  <c r="C107" i="4"/>
  <c r="B56" i="4"/>
  <c r="C56" i="4" s="1"/>
  <c r="C58" i="4"/>
  <c r="C57" i="4"/>
  <c r="C59" i="4"/>
  <c r="C60" i="4"/>
  <c r="B128" i="4"/>
  <c r="C129" i="4"/>
  <c r="C128" i="4" s="1"/>
  <c r="B77" i="4"/>
  <c r="C77" i="4" s="1"/>
  <c r="C83" i="4"/>
  <c r="C82" i="4"/>
  <c r="C84" i="4"/>
  <c r="B30" i="4"/>
  <c r="C30" i="4" s="1"/>
  <c r="C31" i="4"/>
  <c r="B22" i="4"/>
  <c r="C22" i="4" s="1"/>
  <c r="C25" i="4"/>
  <c r="C26" i="4"/>
  <c r="C24" i="4"/>
  <c r="C23" i="4"/>
  <c r="C55" i="4"/>
  <c r="C54" i="4"/>
  <c r="C53" i="4"/>
  <c r="B52" i="4"/>
  <c r="B14" i="4"/>
  <c r="C15" i="4"/>
  <c r="C16" i="4"/>
  <c r="B38" i="4"/>
  <c r="C40" i="4"/>
  <c r="B11" i="4"/>
  <c r="C116" i="4"/>
  <c r="C115" i="4"/>
  <c r="C114" i="4"/>
  <c r="C13" i="4"/>
  <c r="C12" i="4"/>
  <c r="C117" i="4"/>
  <c r="C74" i="4"/>
  <c r="C73" i="4"/>
  <c r="C72" i="4"/>
  <c r="C71" i="4"/>
  <c r="C70" i="4"/>
  <c r="C119" i="4"/>
  <c r="C118" i="4"/>
  <c r="C85" i="4"/>
  <c r="B95" i="4"/>
  <c r="B46" i="4"/>
  <c r="B42" i="4"/>
  <c r="B18" i="4"/>
  <c r="C18" i="4" s="1"/>
  <c r="C127" i="4"/>
  <c r="C124" i="4"/>
  <c r="C122" i="4"/>
  <c r="C121" i="4"/>
  <c r="C112" i="4"/>
  <c r="C111" i="4"/>
  <c r="C110" i="4"/>
  <c r="C106" i="4"/>
  <c r="C105" i="4"/>
  <c r="C103" i="4"/>
  <c r="C99" i="4"/>
  <c r="C98" i="4"/>
  <c r="C97" i="4"/>
  <c r="C96" i="4"/>
  <c r="C94" i="4"/>
  <c r="C92" i="4"/>
  <c r="C91" i="4"/>
  <c r="C89" i="4"/>
  <c r="C87" i="4"/>
  <c r="C81" i="4"/>
  <c r="C80" i="4"/>
  <c r="C79" i="4"/>
  <c r="C78" i="4"/>
  <c r="C76" i="4"/>
  <c r="C75" i="4" s="1"/>
  <c r="C51" i="4"/>
  <c r="C47" i="4"/>
  <c r="C46" i="4" s="1"/>
  <c r="C45" i="4"/>
  <c r="C44" i="4"/>
  <c r="C43" i="4"/>
  <c r="C41" i="4"/>
  <c r="C39" i="4"/>
  <c r="C37" i="4"/>
  <c r="C35" i="4"/>
  <c r="C34" i="4"/>
  <c r="C32" i="4"/>
  <c r="C29" i="4"/>
  <c r="C28" i="4"/>
  <c r="C21" i="4"/>
  <c r="C20" i="4"/>
  <c r="C19" i="4"/>
  <c r="C17" i="4"/>
  <c r="C144" i="4" l="1"/>
  <c r="C125" i="4"/>
  <c r="C61" i="4"/>
  <c r="C27" i="4"/>
  <c r="C135" i="4"/>
  <c r="C5" i="4"/>
  <c r="B67" i="4"/>
  <c r="C130" i="4"/>
  <c r="C120" i="4"/>
  <c r="C67" i="4"/>
  <c r="C90" i="4"/>
  <c r="C113" i="4"/>
  <c r="C69" i="4"/>
  <c r="C86" i="4"/>
  <c r="C52" i="4"/>
  <c r="C14" i="4"/>
  <c r="C11" i="4"/>
  <c r="C38" i="4"/>
  <c r="C42" i="4"/>
  <c r="C95" i="4"/>
</calcChain>
</file>

<file path=xl/sharedStrings.xml><?xml version="1.0" encoding="utf-8"?>
<sst xmlns="http://schemas.openxmlformats.org/spreadsheetml/2006/main" count="151" uniqueCount="126">
  <si>
    <t>IZNOS</t>
  </si>
  <si>
    <t>IZNOS(+PDV)</t>
  </si>
  <si>
    <t>PLAN ULAGANJA U DUGOTRAJNU IMOVINU</t>
  </si>
  <si>
    <t>UKUPNO (€):</t>
  </si>
  <si>
    <t>Izradio: Matija Hlad</t>
  </si>
  <si>
    <t>UKUPNO(€):</t>
  </si>
  <si>
    <t>LJEKARNA SVETI ILIJA</t>
  </si>
  <si>
    <t>sanacija poda</t>
  </si>
  <si>
    <t>LJEKARNA MALI BUKOVEC</t>
  </si>
  <si>
    <t>ormar-sef za psihotropne tvari</t>
  </si>
  <si>
    <t>odvoz stare vage</t>
  </si>
  <si>
    <t>DEPO LIJEKOVA LJUBEŠĆICA</t>
  </si>
  <si>
    <t>uništavač dokumenta</t>
  </si>
  <si>
    <t>LJEKARNA IVANEC</t>
  </si>
  <si>
    <t>kompjutor za oficinu</t>
  </si>
  <si>
    <t>namještaj u oficini</t>
  </si>
  <si>
    <t>ormari u garderobi</t>
  </si>
  <si>
    <t>LJEKARNA LUDBREG</t>
  </si>
  <si>
    <t>malanje</t>
  </si>
  <si>
    <t>LJEKARNA TRNOVEC</t>
  </si>
  <si>
    <t>klima za kancelariju</t>
  </si>
  <si>
    <t>kuhinjski blok sa pločom za kuhanje</t>
  </si>
  <si>
    <t>mikrovalna</t>
  </si>
  <si>
    <t>LJEKARNA KORZO</t>
  </si>
  <si>
    <t>sanacija poda na katu</t>
  </si>
  <si>
    <t>ventilacija u laboratoriju na katu</t>
  </si>
  <si>
    <t>LJEKARNA CENTRALA</t>
  </si>
  <si>
    <t xml:space="preserve">adaptacija sanitarnog čvora </t>
  </si>
  <si>
    <t>adaptacija staze u dvorištu</t>
  </si>
  <si>
    <t>nadstrešnica (skladište zapaljivih kemikalija)</t>
  </si>
  <si>
    <t>sanacija starog digestora</t>
  </si>
  <si>
    <t>nadzorne kamere (2x)</t>
  </si>
  <si>
    <t>LJEKARNA MARTIJANEC</t>
  </si>
  <si>
    <t xml:space="preserve">LED rasvjeta </t>
  </si>
  <si>
    <t>ladice</t>
  </si>
  <si>
    <t xml:space="preserve">putokaz za Ljekarnu </t>
  </si>
  <si>
    <t>LJEKARNA MARUŠEVEC</t>
  </si>
  <si>
    <t>prenamjena prostora za zapaljive tekućine u skladište</t>
  </si>
  <si>
    <t>LJEKARNA RADIĆEVA</t>
  </si>
  <si>
    <t>žaluzine</t>
  </si>
  <si>
    <t>sanacija 2 sanitarna čvora</t>
  </si>
  <si>
    <t>sanacija plastične obloge stropa</t>
  </si>
  <si>
    <t>kuhinja</t>
  </si>
  <si>
    <t>nadstrešnica</t>
  </si>
  <si>
    <t>INVESTICIJE:</t>
  </si>
  <si>
    <t>LJEKARNA VARAŽDINSKE ŽUPANIJE</t>
  </si>
  <si>
    <t>robotizirano skladište</t>
  </si>
  <si>
    <t>LJEKARNA VARAŽDINSKE TOPLICE</t>
  </si>
  <si>
    <t>LJEKARNA PETRIJANEC</t>
  </si>
  <si>
    <t>DEPO LIJEKOVA BELETINEC</t>
  </si>
  <si>
    <t>OSNOVNA SREDSTVA I SITNI INVENTAR</t>
  </si>
  <si>
    <t>nova zgrada Doma zdravlja Ljubešćica i nova ljekarna</t>
  </si>
  <si>
    <t>01. 01. 2026. - 31. 12. 2026.</t>
  </si>
  <si>
    <t>zidne police (2x)</t>
  </si>
  <si>
    <t>klima</t>
  </si>
  <si>
    <t>stolac</t>
  </si>
  <si>
    <t>vodilice za ladice</t>
  </si>
  <si>
    <t>pod</t>
  </si>
  <si>
    <t>stolarija</t>
  </si>
  <si>
    <t>malanje zidova</t>
  </si>
  <si>
    <t>adaptacija "očnog labaratorija"</t>
  </si>
  <si>
    <t>sanacija fasade</t>
  </si>
  <si>
    <t>stol i stolci za oficinu</t>
  </si>
  <si>
    <t>stolac za voditelja</t>
  </si>
  <si>
    <t>prijenosno računalo</t>
  </si>
  <si>
    <t>zamjena rasvjete</t>
  </si>
  <si>
    <t>servis sefa za narkotike</t>
  </si>
  <si>
    <t>podovi</t>
  </si>
  <si>
    <t>ulazna i stražnja vrata</t>
  </si>
  <si>
    <t>LJEKARNA VARAŽDIN (KOBLENZOVA)</t>
  </si>
  <si>
    <t>servis tende</t>
  </si>
  <si>
    <t>računalo u sobi voditelja</t>
  </si>
  <si>
    <t>ormar za sredstva za čišćenje</t>
  </si>
  <si>
    <t>podrezivanje čempresa</t>
  </si>
  <si>
    <t>sanacija podrumskih prozora</t>
  </si>
  <si>
    <t>centralno grijanje</t>
  </si>
  <si>
    <t>sanacija statike i pukotina</t>
  </si>
  <si>
    <t>hidroizolacija</t>
  </si>
  <si>
    <t>fasada</t>
  </si>
  <si>
    <t>krov</t>
  </si>
  <si>
    <t>uređenje hodnika, kuhinje i WC-a</t>
  </si>
  <si>
    <t>LED natpis LJEKARNA</t>
  </si>
  <si>
    <t>recpetura, restauracija polica, dodatne police</t>
  </si>
  <si>
    <t>LJEKARNA BEDNJA</t>
  </si>
  <si>
    <t>adaptacija instalacija</t>
  </si>
  <si>
    <t>Predsjednica Upravnog vijeća: Andreja Tomašek</t>
  </si>
  <si>
    <t>sanacija ulaznih vrata</t>
  </si>
  <si>
    <t>uredski stolac</t>
  </si>
  <si>
    <t>komarnici</t>
  </si>
  <si>
    <t>unguator</t>
  </si>
  <si>
    <t>LED farmaceutski križ</t>
  </si>
  <si>
    <t>sanacija nadstrešnice</t>
  </si>
  <si>
    <t>sanacija zidova</t>
  </si>
  <si>
    <t>digestor</t>
  </si>
  <si>
    <t>čišćenje prostora bivše kotlovnice</t>
  </si>
  <si>
    <t>detektor krivotvorenog novca</t>
  </si>
  <si>
    <t>pločice</t>
  </si>
  <si>
    <t>ormar i ladice</t>
  </si>
  <si>
    <t>frižider</t>
  </si>
  <si>
    <t>2 blagajničke ladice</t>
  </si>
  <si>
    <t>zamjena namještaja</t>
  </si>
  <si>
    <t>kapsulirka</t>
  </si>
  <si>
    <t>promjena kvake</t>
  </si>
  <si>
    <t>stolice</t>
  </si>
  <si>
    <t>LJEKARNA ZAVRŠJE</t>
  </si>
  <si>
    <t>DEPO LIJEKOVA PODRUTE</t>
  </si>
  <si>
    <t>popravak drvene stolarije (zaštita i premaz)</t>
  </si>
  <si>
    <t>popravak putokaza za ljekarnu</t>
  </si>
  <si>
    <t>sanacija vrata i željeznih rešetki</t>
  </si>
  <si>
    <t>izgradnja nove zgrade</t>
  </si>
  <si>
    <t>ZAJEDNIČKE SLUŽBE</t>
  </si>
  <si>
    <t xml:space="preserve">računala </t>
  </si>
  <si>
    <t>kuhinjska oprema</t>
  </si>
  <si>
    <t>LJEKARNA VIDOVEC</t>
  </si>
  <si>
    <t>LJEKARNA JALŽABET</t>
  </si>
  <si>
    <t>IT oprema</t>
  </si>
  <si>
    <t>radovi</t>
  </si>
  <si>
    <t>sonde</t>
  </si>
  <si>
    <t>hladnjak</t>
  </si>
  <si>
    <t>energetska obnova zgrade</t>
  </si>
  <si>
    <t xml:space="preserve">bočni vrata i prilaz </t>
  </si>
  <si>
    <t>obnova garderobe i wc-a</t>
  </si>
  <si>
    <t>UPS za frižidere</t>
  </si>
  <si>
    <t>U Varaždinu, 21. studenoga 2025. godine</t>
  </si>
  <si>
    <t>LJEKARNA NOVI MAROF</t>
  </si>
  <si>
    <t>otkup inventara i nabava dodatne opreme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</si>
</sst>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-1]_-;\-* #,##0.00\ [$€-1]_-;_-* &quot;-&quot;??\ [$€-1]_-;_-@_-"/>
    <numFmt numFmtId="165" formatCode="#,##0.00\ [$€-1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Verdana"/>
      <family val="2"/>
      <charset val="238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3" fillId="0" borderId="5" xfId="0" applyNumberFormat="1" applyFont="1" applyBorder="1" applyAlignment="1">
      <alignment vertical="center"/>
    </xf>
    <xf numFmtId="164" fontId="4" fillId="0" borderId="13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14" xfId="0" applyNumberFormat="1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vertical="center"/>
    </xf>
    <xf numFmtId="0" fontId="7" fillId="3" borderId="3" xfId="0" applyFont="1" applyFill="1" applyBorder="1" applyAlignment="1">
      <alignment horizontal="right" vertical="center"/>
    </xf>
    <xf numFmtId="164" fontId="7" fillId="3" borderId="3" xfId="0" applyNumberFormat="1" applyFont="1" applyFill="1" applyBorder="1" applyAlignment="1">
      <alignment vertical="center"/>
    </xf>
    <xf numFmtId="0" fontId="8" fillId="3" borderId="3" xfId="0" applyFont="1" applyFill="1" applyBorder="1" applyAlignment="1">
      <alignment horizontal="right" vertical="center"/>
    </xf>
    <xf numFmtId="43" fontId="8" fillId="3" borderId="3" xfId="2" applyFont="1" applyFill="1" applyBorder="1" applyAlignment="1">
      <alignment vertical="center"/>
    </xf>
    <xf numFmtId="164" fontId="8" fillId="3" borderId="3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164" fontId="5" fillId="0" borderId="3" xfId="0" applyNumberFormat="1" applyFont="1" applyBorder="1" applyAlignment="1">
      <alignment horizontal="center" vertical="center"/>
    </xf>
    <xf numFmtId="0" fontId="4" fillId="4" borderId="1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center" vertical="center"/>
    </xf>
    <xf numFmtId="164" fontId="6" fillId="3" borderId="11" xfId="0" applyNumberFormat="1" applyFont="1" applyFill="1" applyBorder="1" applyAlignment="1">
      <alignment horizontal="center" vertical="center"/>
    </xf>
    <xf numFmtId="164" fontId="6" fillId="3" borderId="12" xfId="0" applyNumberFormat="1" applyFont="1" applyFill="1" applyBorder="1" applyAlignment="1">
      <alignment horizontal="center" vertical="center"/>
    </xf>
  </cellXfs>
  <cellStyles count="4">
    <cellStyle name="Normal 2" xfId="1" xr:uid="{E77F683F-CD85-411F-80D1-7436F854426A}"/>
    <cellStyle name="Normalno" xfId="0" builtinId="0"/>
    <cellStyle name="Zarez" xfId="2" builtinId="3"/>
    <cellStyle name="Zarez 2" xfId="3" xr:uid="{318CF5D1-00F9-4718-A8C9-E35090E4B3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B734C-CFDA-48E0-8595-1A7E22F8AD3E}">
  <sheetPr>
    <tabColor theme="9" tint="-0.499984740745262"/>
    <pageSetUpPr fitToPage="1"/>
  </sheetPr>
  <dimension ref="A1:F148"/>
  <sheetViews>
    <sheetView tabSelected="1" topLeftCell="A12" zoomScale="115" zoomScaleNormal="115" workbookViewId="0">
      <selection activeCell="E132" sqref="E132"/>
    </sheetView>
  </sheetViews>
  <sheetFormatPr defaultRowHeight="15" x14ac:dyDescent="0.25"/>
  <cols>
    <col min="1" max="1" width="70.5703125" customWidth="1"/>
    <col min="2" max="2" width="17.42578125" customWidth="1"/>
    <col min="3" max="3" width="19.28515625" customWidth="1"/>
    <col min="4" max="4" width="9.85546875" customWidth="1"/>
    <col min="6" max="6" width="13.140625" bestFit="1" customWidth="1"/>
  </cols>
  <sheetData>
    <row r="1" spans="1:6" ht="13.5" customHeight="1" x14ac:dyDescent="0.25">
      <c r="A1" s="39" t="s">
        <v>2</v>
      </c>
      <c r="B1" s="40"/>
      <c r="C1" s="41"/>
    </row>
    <row r="2" spans="1:6" ht="15.75" customHeight="1" x14ac:dyDescent="0.25">
      <c r="A2" s="42" t="s">
        <v>45</v>
      </c>
      <c r="B2" s="43"/>
      <c r="C2" s="44"/>
    </row>
    <row r="3" spans="1:6" ht="13.5" customHeight="1" thickBot="1" x14ac:dyDescent="0.3">
      <c r="A3" s="45" t="s">
        <v>52</v>
      </c>
      <c r="B3" s="46"/>
      <c r="C3" s="47"/>
    </row>
    <row r="4" spans="1:6" ht="27" customHeight="1" thickBot="1" x14ac:dyDescent="0.3">
      <c r="A4" s="13" t="s">
        <v>50</v>
      </c>
      <c r="B4" s="14" t="s">
        <v>0</v>
      </c>
      <c r="C4" s="15" t="s">
        <v>1</v>
      </c>
    </row>
    <row r="5" spans="1:6" s="2" customFormat="1" ht="12.95" customHeight="1" thickBot="1" x14ac:dyDescent="0.3">
      <c r="A5" s="26" t="s">
        <v>104</v>
      </c>
      <c r="B5" s="16">
        <f>+B8+B7+B6</f>
        <v>1600</v>
      </c>
      <c r="C5" s="4">
        <f>+C8+C7+C6</f>
        <v>2000</v>
      </c>
      <c r="F5" s="3"/>
    </row>
    <row r="6" spans="1:6" s="2" customFormat="1" ht="12.95" customHeight="1" x14ac:dyDescent="0.25">
      <c r="A6" s="29" t="s">
        <v>108</v>
      </c>
      <c r="B6" s="5">
        <v>400</v>
      </c>
      <c r="C6" s="5">
        <f t="shared" ref="C6" si="0">B6*1.25</f>
        <v>500</v>
      </c>
      <c r="F6" s="3"/>
    </row>
    <row r="7" spans="1:6" ht="12.95" customHeight="1" x14ac:dyDescent="0.25">
      <c r="A7" s="29" t="s">
        <v>107</v>
      </c>
      <c r="B7" s="5">
        <v>200</v>
      </c>
      <c r="C7" s="5">
        <f t="shared" ref="C7" si="1">B7*1.25</f>
        <v>250</v>
      </c>
    </row>
    <row r="8" spans="1:6" s="2" customFormat="1" ht="12.95" customHeight="1" thickBot="1" x14ac:dyDescent="0.3">
      <c r="A8" s="29" t="s">
        <v>92</v>
      </c>
      <c r="B8" s="5">
        <v>1000</v>
      </c>
      <c r="C8" s="5">
        <f t="shared" ref="C8" si="2">B8*1.25</f>
        <v>1250</v>
      </c>
    </row>
    <row r="9" spans="1:6" ht="12.95" customHeight="1" thickBot="1" x14ac:dyDescent="0.3">
      <c r="A9" s="26" t="s">
        <v>105</v>
      </c>
      <c r="B9" s="16">
        <f>+B10</f>
        <v>1000</v>
      </c>
      <c r="C9" s="4">
        <f>+C10</f>
        <v>1250</v>
      </c>
    </row>
    <row r="10" spans="1:6" ht="12.95" customHeight="1" thickBot="1" x14ac:dyDescent="0.3">
      <c r="A10" s="29" t="s">
        <v>106</v>
      </c>
      <c r="B10" s="5">
        <v>1000</v>
      </c>
      <c r="C10" s="5">
        <f t="shared" ref="C10" si="3">B10*1.25</f>
        <v>1250</v>
      </c>
    </row>
    <row r="11" spans="1:6" s="2" customFormat="1" ht="12.95" customHeight="1" thickBot="1" x14ac:dyDescent="0.3">
      <c r="A11" s="27" t="s">
        <v>49</v>
      </c>
      <c r="B11" s="28">
        <f>+B13+B12</f>
        <v>250</v>
      </c>
      <c r="C11" s="9">
        <f>+C13+C12</f>
        <v>312.5</v>
      </c>
    </row>
    <row r="12" spans="1:6" ht="12.95" customHeight="1" x14ac:dyDescent="0.25">
      <c r="A12" s="29" t="s">
        <v>55</v>
      </c>
      <c r="B12" s="5">
        <v>150</v>
      </c>
      <c r="C12" s="5">
        <f>B12*1.25</f>
        <v>187.5</v>
      </c>
    </row>
    <row r="13" spans="1:6" s="2" customFormat="1" ht="12.95" customHeight="1" thickBot="1" x14ac:dyDescent="0.3">
      <c r="A13" s="29" t="s">
        <v>56</v>
      </c>
      <c r="B13" s="5">
        <v>100</v>
      </c>
      <c r="C13" s="5">
        <f>B13*1.25</f>
        <v>125</v>
      </c>
    </row>
    <row r="14" spans="1:6" ht="12.95" customHeight="1" thickBot="1" x14ac:dyDescent="0.3">
      <c r="A14" s="26" t="s">
        <v>6</v>
      </c>
      <c r="B14" s="16">
        <f>+B17+B16+B15</f>
        <v>1350</v>
      </c>
      <c r="C14" s="16">
        <f>+C17+C16+C15</f>
        <v>1687.5</v>
      </c>
    </row>
    <row r="15" spans="1:6" ht="12.95" customHeight="1" x14ac:dyDescent="0.25">
      <c r="A15" s="29" t="s">
        <v>63</v>
      </c>
      <c r="B15" s="5">
        <v>250</v>
      </c>
      <c r="C15" s="5">
        <f t="shared" ref="C15" si="4">B15*1.25</f>
        <v>312.5</v>
      </c>
    </row>
    <row r="16" spans="1:6" ht="12.95" customHeight="1" x14ac:dyDescent="0.25">
      <c r="A16" s="29" t="s">
        <v>64</v>
      </c>
      <c r="B16" s="5">
        <v>600</v>
      </c>
      <c r="C16" s="5">
        <f t="shared" ref="C16" si="5">B16*1.25</f>
        <v>750</v>
      </c>
    </row>
    <row r="17" spans="1:3" ht="12.95" customHeight="1" thickBot="1" x14ac:dyDescent="0.3">
      <c r="A17" s="29" t="s">
        <v>62</v>
      </c>
      <c r="B17" s="5">
        <v>500</v>
      </c>
      <c r="C17" s="5">
        <f t="shared" ref="C17:C21" si="6">B17*1.25</f>
        <v>625</v>
      </c>
    </row>
    <row r="18" spans="1:3" ht="12.95" customHeight="1" thickBot="1" x14ac:dyDescent="0.3">
      <c r="A18" s="26" t="s">
        <v>8</v>
      </c>
      <c r="B18" s="16">
        <f>SUM(B19:B21)</f>
        <v>650</v>
      </c>
      <c r="C18" s="16">
        <f t="shared" si="6"/>
        <v>812.5</v>
      </c>
    </row>
    <row r="19" spans="1:3" s="2" customFormat="1" ht="12.95" customHeight="1" x14ac:dyDescent="0.25">
      <c r="A19" s="29" t="s">
        <v>53</v>
      </c>
      <c r="B19" s="5">
        <v>300</v>
      </c>
      <c r="C19" s="5">
        <f t="shared" si="6"/>
        <v>375</v>
      </c>
    </row>
    <row r="20" spans="1:3" ht="12.95" customHeight="1" x14ac:dyDescent="0.25">
      <c r="A20" s="29" t="s">
        <v>9</v>
      </c>
      <c r="B20" s="5">
        <v>300</v>
      </c>
      <c r="C20" s="5">
        <f t="shared" si="6"/>
        <v>375</v>
      </c>
    </row>
    <row r="21" spans="1:3" s="2" customFormat="1" ht="12.95" customHeight="1" thickBot="1" x14ac:dyDescent="0.3">
      <c r="A21" s="29" t="s">
        <v>10</v>
      </c>
      <c r="B21" s="5">
        <v>50</v>
      </c>
      <c r="C21" s="5">
        <f t="shared" si="6"/>
        <v>62.5</v>
      </c>
    </row>
    <row r="22" spans="1:3" ht="12.95" customHeight="1" thickBot="1" x14ac:dyDescent="0.3">
      <c r="A22" s="26" t="s">
        <v>69</v>
      </c>
      <c r="B22" s="16">
        <f>SUM(B23:B26)</f>
        <v>1600</v>
      </c>
      <c r="C22" s="16">
        <f t="shared" ref="C22:C26" si="7">B22*1.25</f>
        <v>2000</v>
      </c>
    </row>
    <row r="23" spans="1:3" ht="12.95" customHeight="1" x14ac:dyDescent="0.25">
      <c r="A23" s="29" t="s">
        <v>70</v>
      </c>
      <c r="B23" s="5">
        <v>500</v>
      </c>
      <c r="C23" s="5">
        <f t="shared" si="7"/>
        <v>625</v>
      </c>
    </row>
    <row r="24" spans="1:3" ht="12.95" customHeight="1" x14ac:dyDescent="0.25">
      <c r="A24" s="29" t="s">
        <v>71</v>
      </c>
      <c r="B24" s="5">
        <v>900</v>
      </c>
      <c r="C24" s="5">
        <f t="shared" si="7"/>
        <v>1125</v>
      </c>
    </row>
    <row r="25" spans="1:3" ht="12.95" customHeight="1" x14ac:dyDescent="0.25">
      <c r="A25" s="29" t="s">
        <v>22</v>
      </c>
      <c r="B25" s="5">
        <v>50</v>
      </c>
      <c r="C25" s="5">
        <f t="shared" ref="C25" si="8">B25*1.25</f>
        <v>62.5</v>
      </c>
    </row>
    <row r="26" spans="1:3" s="2" customFormat="1" ht="12.95" customHeight="1" thickBot="1" x14ac:dyDescent="0.3">
      <c r="A26" s="29" t="s">
        <v>72</v>
      </c>
      <c r="B26" s="5">
        <v>150</v>
      </c>
      <c r="C26" s="5">
        <f t="shared" si="7"/>
        <v>187.5</v>
      </c>
    </row>
    <row r="27" spans="1:3" ht="12.95" customHeight="1" thickBot="1" x14ac:dyDescent="0.3">
      <c r="A27" s="26" t="s">
        <v>13</v>
      </c>
      <c r="B27" s="16">
        <f>+B28+B29</f>
        <v>650</v>
      </c>
      <c r="C27" s="4">
        <f>+C28+C29</f>
        <v>812.5</v>
      </c>
    </row>
    <row r="28" spans="1:3" ht="12.95" customHeight="1" x14ac:dyDescent="0.25">
      <c r="A28" s="29" t="s">
        <v>102</v>
      </c>
      <c r="B28" s="5">
        <v>150</v>
      </c>
      <c r="C28" s="5">
        <f t="shared" ref="C28:C37" si="9">B28*1.25</f>
        <v>187.5</v>
      </c>
    </row>
    <row r="29" spans="1:3" ht="12.95" customHeight="1" thickBot="1" x14ac:dyDescent="0.3">
      <c r="A29" s="29" t="s">
        <v>103</v>
      </c>
      <c r="B29" s="5">
        <v>500</v>
      </c>
      <c r="C29" s="5">
        <f t="shared" si="9"/>
        <v>625</v>
      </c>
    </row>
    <row r="30" spans="1:3" ht="12.95" customHeight="1" thickBot="1" x14ac:dyDescent="0.3">
      <c r="A30" s="26" t="s">
        <v>17</v>
      </c>
      <c r="B30" s="16">
        <f>+B32+B31</f>
        <v>400</v>
      </c>
      <c r="C30" s="4">
        <f t="shared" si="9"/>
        <v>500</v>
      </c>
    </row>
    <row r="31" spans="1:3" ht="12.95" customHeight="1" x14ac:dyDescent="0.25">
      <c r="A31" s="29" t="s">
        <v>74</v>
      </c>
      <c r="B31" s="5">
        <v>300</v>
      </c>
      <c r="C31" s="5">
        <f t="shared" ref="C31" si="10">B31*1.25</f>
        <v>375</v>
      </c>
    </row>
    <row r="32" spans="1:3" s="2" customFormat="1" ht="12.95" customHeight="1" thickBot="1" x14ac:dyDescent="0.3">
      <c r="A32" s="29" t="s">
        <v>73</v>
      </c>
      <c r="B32" s="5">
        <v>100</v>
      </c>
      <c r="C32" s="5">
        <f t="shared" si="9"/>
        <v>125</v>
      </c>
    </row>
    <row r="33" spans="1:6" ht="13.9" customHeight="1" thickBot="1" x14ac:dyDescent="0.3">
      <c r="A33" s="26" t="s">
        <v>19</v>
      </c>
      <c r="B33" s="16">
        <f>+B34+B35+B36+B37</f>
        <v>850</v>
      </c>
      <c r="C33" s="4">
        <f t="shared" si="9"/>
        <v>1062.5</v>
      </c>
    </row>
    <row r="34" spans="1:6" ht="12.95" customHeight="1" x14ac:dyDescent="0.25">
      <c r="A34" s="29" t="s">
        <v>98</v>
      </c>
      <c r="B34" s="5">
        <v>150</v>
      </c>
      <c r="C34" s="5">
        <f t="shared" si="9"/>
        <v>187.5</v>
      </c>
    </row>
    <row r="35" spans="1:6" ht="12.95" customHeight="1" x14ac:dyDescent="0.25">
      <c r="A35" s="29" t="s">
        <v>99</v>
      </c>
      <c r="B35" s="5">
        <v>150</v>
      </c>
      <c r="C35" s="5">
        <f t="shared" si="9"/>
        <v>187.5</v>
      </c>
      <c r="F35" s="1"/>
    </row>
    <row r="36" spans="1:6" ht="12.95" customHeight="1" x14ac:dyDescent="0.25">
      <c r="A36" s="29" t="s">
        <v>89</v>
      </c>
      <c r="B36" s="5">
        <v>500</v>
      </c>
      <c r="C36" s="5">
        <f t="shared" si="9"/>
        <v>625</v>
      </c>
    </row>
    <row r="37" spans="1:6" ht="12.95" customHeight="1" thickBot="1" x14ac:dyDescent="0.3">
      <c r="A37" s="29" t="s">
        <v>22</v>
      </c>
      <c r="B37" s="5">
        <v>50</v>
      </c>
      <c r="C37" s="5">
        <f t="shared" si="9"/>
        <v>62.5</v>
      </c>
    </row>
    <row r="38" spans="1:6" ht="12.95" customHeight="1" thickBot="1" x14ac:dyDescent="0.3">
      <c r="A38" s="30" t="s">
        <v>26</v>
      </c>
      <c r="B38" s="16">
        <f>SUM(B39:B41)</f>
        <v>1000</v>
      </c>
      <c r="C38" s="16">
        <f>SUM(C39:C41)</f>
        <v>1250</v>
      </c>
    </row>
    <row r="39" spans="1:6" ht="12.95" customHeight="1" x14ac:dyDescent="0.25">
      <c r="A39" s="35" t="s">
        <v>30</v>
      </c>
      <c r="B39" s="7">
        <v>300</v>
      </c>
      <c r="C39" s="5">
        <f t="shared" ref="C39:C51" si="11">B39*1.25</f>
        <v>375</v>
      </c>
    </row>
    <row r="40" spans="1:6" ht="12.95" customHeight="1" x14ac:dyDescent="0.25">
      <c r="A40" s="31" t="s">
        <v>61</v>
      </c>
      <c r="B40" s="7">
        <v>400</v>
      </c>
      <c r="C40" s="5">
        <f t="shared" ref="C40" si="12">B40*1.25</f>
        <v>500</v>
      </c>
    </row>
    <row r="41" spans="1:6" ht="12.95" customHeight="1" thickBot="1" x14ac:dyDescent="0.3">
      <c r="A41" s="32" t="s">
        <v>31</v>
      </c>
      <c r="B41" s="7">
        <v>300</v>
      </c>
      <c r="C41" s="5">
        <f t="shared" si="11"/>
        <v>375</v>
      </c>
    </row>
    <row r="42" spans="1:6" ht="14.45" customHeight="1" thickBot="1" x14ac:dyDescent="0.3">
      <c r="A42" s="26" t="s">
        <v>32</v>
      </c>
      <c r="B42" s="16">
        <f>+B43+B44+B45</f>
        <v>1000</v>
      </c>
      <c r="C42" s="4">
        <f>+C43+C44+C45</f>
        <v>1250</v>
      </c>
    </row>
    <row r="43" spans="1:6" ht="13.9" customHeight="1" x14ac:dyDescent="0.25">
      <c r="A43" s="29" t="s">
        <v>33</v>
      </c>
      <c r="B43" s="5">
        <v>500</v>
      </c>
      <c r="C43" s="5">
        <f t="shared" si="11"/>
        <v>625</v>
      </c>
    </row>
    <row r="44" spans="1:6" ht="15" customHeight="1" x14ac:dyDescent="0.25">
      <c r="A44" s="29" t="s">
        <v>34</v>
      </c>
      <c r="B44" s="5">
        <v>300</v>
      </c>
      <c r="C44" s="5">
        <f t="shared" si="11"/>
        <v>375</v>
      </c>
    </row>
    <row r="45" spans="1:6" ht="12.95" customHeight="1" thickBot="1" x14ac:dyDescent="0.3">
      <c r="A45" s="29" t="s">
        <v>35</v>
      </c>
      <c r="B45" s="5">
        <v>200</v>
      </c>
      <c r="C45" s="5">
        <f t="shared" si="11"/>
        <v>250</v>
      </c>
    </row>
    <row r="46" spans="1:6" ht="12.95" customHeight="1" thickBot="1" x14ac:dyDescent="0.3">
      <c r="A46" s="26" t="s">
        <v>36</v>
      </c>
      <c r="B46" s="16">
        <f>+B47</f>
        <v>800</v>
      </c>
      <c r="C46" s="4">
        <f>+C47</f>
        <v>1000</v>
      </c>
    </row>
    <row r="47" spans="1:6" ht="12.95" customHeight="1" thickBot="1" x14ac:dyDescent="0.3">
      <c r="A47" s="29" t="s">
        <v>97</v>
      </c>
      <c r="B47" s="5">
        <v>800</v>
      </c>
      <c r="C47" s="5">
        <f t="shared" si="11"/>
        <v>1000</v>
      </c>
    </row>
    <row r="48" spans="1:6" ht="12.95" customHeight="1" thickBot="1" x14ac:dyDescent="0.3">
      <c r="A48" s="26" t="s">
        <v>38</v>
      </c>
      <c r="B48" s="16">
        <f>SUM(B49:B51)</f>
        <v>700</v>
      </c>
      <c r="C48" s="4">
        <f>B48*1.25</f>
        <v>875</v>
      </c>
    </row>
    <row r="49" spans="1:3" ht="12.95" customHeight="1" x14ac:dyDescent="0.25">
      <c r="A49" s="29" t="s">
        <v>34</v>
      </c>
      <c r="B49" s="5">
        <v>400</v>
      </c>
      <c r="C49" s="5">
        <f t="shared" ref="C49:C50" si="13">B49*1.25</f>
        <v>500</v>
      </c>
    </row>
    <row r="50" spans="1:3" ht="12.95" customHeight="1" x14ac:dyDescent="0.25">
      <c r="A50" s="29" t="s">
        <v>95</v>
      </c>
      <c r="B50" s="5">
        <v>100</v>
      </c>
      <c r="C50" s="5">
        <f t="shared" si="13"/>
        <v>125</v>
      </c>
    </row>
    <row r="51" spans="1:3" ht="12.95" customHeight="1" thickBot="1" x14ac:dyDescent="0.3">
      <c r="A51" s="29" t="s">
        <v>94</v>
      </c>
      <c r="B51" s="5">
        <v>200</v>
      </c>
      <c r="C51" s="5">
        <f t="shared" si="11"/>
        <v>250</v>
      </c>
    </row>
    <row r="52" spans="1:3" ht="12.95" customHeight="1" thickBot="1" x14ac:dyDescent="0.3">
      <c r="A52" s="27" t="s">
        <v>47</v>
      </c>
      <c r="B52" s="9">
        <f>+B53+B54+B55</f>
        <v>900</v>
      </c>
      <c r="C52" s="10">
        <f>+C53+C54+C55</f>
        <v>1125</v>
      </c>
    </row>
    <row r="53" spans="1:3" ht="12.95" customHeight="1" x14ac:dyDescent="0.25">
      <c r="A53" s="29" t="s">
        <v>12</v>
      </c>
      <c r="B53" s="5">
        <v>200</v>
      </c>
      <c r="C53" s="5">
        <f t="shared" ref="C53:C55" si="14">B53*1.25</f>
        <v>250</v>
      </c>
    </row>
    <row r="54" spans="1:3" ht="12.95" customHeight="1" x14ac:dyDescent="0.25">
      <c r="A54" s="29" t="s">
        <v>65</v>
      </c>
      <c r="B54" s="5">
        <v>500</v>
      </c>
      <c r="C54" s="5">
        <f t="shared" si="14"/>
        <v>625</v>
      </c>
    </row>
    <row r="55" spans="1:3" ht="12.95" customHeight="1" thickBot="1" x14ac:dyDescent="0.3">
      <c r="A55" s="29" t="s">
        <v>66</v>
      </c>
      <c r="B55" s="5">
        <v>200</v>
      </c>
      <c r="C55" s="5">
        <f t="shared" si="14"/>
        <v>250</v>
      </c>
    </row>
    <row r="56" spans="1:3" ht="14.45" customHeight="1" thickBot="1" x14ac:dyDescent="0.3">
      <c r="A56" s="27" t="s">
        <v>48</v>
      </c>
      <c r="B56" s="9">
        <f>SUM(B57:B60)</f>
        <v>1650</v>
      </c>
      <c r="C56" s="10">
        <f>B56*1.25</f>
        <v>2062.5</v>
      </c>
    </row>
    <row r="57" spans="1:3" ht="14.45" customHeight="1" x14ac:dyDescent="0.25">
      <c r="A57" s="33" t="s">
        <v>88</v>
      </c>
      <c r="B57" s="5">
        <v>150</v>
      </c>
      <c r="C57" s="5">
        <f t="shared" ref="C57:C58" si="15">B57*1.25</f>
        <v>187.5</v>
      </c>
    </row>
    <row r="58" spans="1:3" ht="12.95" customHeight="1" x14ac:dyDescent="0.25">
      <c r="A58" s="33" t="s">
        <v>89</v>
      </c>
      <c r="B58" s="5">
        <v>500</v>
      </c>
      <c r="C58" s="5">
        <f t="shared" si="15"/>
        <v>625</v>
      </c>
    </row>
    <row r="59" spans="1:3" ht="12.95" customHeight="1" x14ac:dyDescent="0.25">
      <c r="A59" s="33" t="s">
        <v>87</v>
      </c>
      <c r="B59" s="5">
        <v>250</v>
      </c>
      <c r="C59" s="5">
        <f t="shared" ref="C59" si="16">B59*1.25</f>
        <v>312.5</v>
      </c>
    </row>
    <row r="60" spans="1:3" ht="12.95" customHeight="1" thickBot="1" x14ac:dyDescent="0.3">
      <c r="A60" s="33" t="s">
        <v>86</v>
      </c>
      <c r="B60" s="5">
        <v>750</v>
      </c>
      <c r="C60" s="5">
        <f t="shared" ref="C60" si="17">B60*1.25</f>
        <v>937.5</v>
      </c>
    </row>
    <row r="61" spans="1:3" ht="15.6" customHeight="1" thickBot="1" x14ac:dyDescent="0.3">
      <c r="A61" s="27" t="s">
        <v>113</v>
      </c>
      <c r="B61" s="9">
        <f>+B62+B63</f>
        <v>900</v>
      </c>
      <c r="C61" s="10">
        <f>+C62+C63</f>
        <v>1125</v>
      </c>
    </row>
    <row r="62" spans="1:3" ht="14.45" customHeight="1" x14ac:dyDescent="0.25">
      <c r="A62" s="29" t="s">
        <v>122</v>
      </c>
      <c r="B62" s="5">
        <v>400</v>
      </c>
      <c r="C62" s="5">
        <f t="shared" ref="C62:C63" si="18">B62*1.25</f>
        <v>500</v>
      </c>
    </row>
    <row r="63" spans="1:3" ht="13.15" customHeight="1" thickBot="1" x14ac:dyDescent="0.3">
      <c r="A63" s="29" t="s">
        <v>89</v>
      </c>
      <c r="B63" s="5">
        <v>500</v>
      </c>
      <c r="C63" s="5">
        <f t="shared" si="18"/>
        <v>625</v>
      </c>
    </row>
    <row r="64" spans="1:3" ht="17.25" customHeight="1" thickBot="1" x14ac:dyDescent="0.3">
      <c r="A64" s="27" t="s">
        <v>110</v>
      </c>
      <c r="B64" s="9">
        <f>SUM(B65:B66)</f>
        <v>2300</v>
      </c>
      <c r="C64" s="10">
        <f>B64*1.25</f>
        <v>2875</v>
      </c>
    </row>
    <row r="65" spans="1:6" x14ac:dyDescent="0.25">
      <c r="A65" s="33" t="s">
        <v>111</v>
      </c>
      <c r="B65" s="5">
        <v>2000</v>
      </c>
      <c r="C65" s="5">
        <f t="shared" ref="C65:C66" si="19">B65*1.25</f>
        <v>2500</v>
      </c>
    </row>
    <row r="66" spans="1:6" ht="15.75" thickBot="1" x14ac:dyDescent="0.3">
      <c r="A66" s="33" t="s">
        <v>112</v>
      </c>
      <c r="B66" s="5">
        <v>300</v>
      </c>
      <c r="C66" s="5">
        <f t="shared" si="19"/>
        <v>375</v>
      </c>
    </row>
    <row r="67" spans="1:6" ht="33.75" customHeight="1" thickBot="1" x14ac:dyDescent="0.3">
      <c r="A67" s="21" t="s">
        <v>5</v>
      </c>
      <c r="B67" s="22">
        <f>SUM(B11,B14,B18,B22,B27,B30,B33,B38,B42,B46,B48,B52,B56,B9,B5,B64,B61)</f>
        <v>17600</v>
      </c>
      <c r="C67" s="22">
        <f>B67*1.25</f>
        <v>22000</v>
      </c>
    </row>
    <row r="68" spans="1:6" ht="19.5" thickBot="1" x14ac:dyDescent="0.3">
      <c r="A68" s="17" t="s">
        <v>44</v>
      </c>
      <c r="B68" s="18" t="s">
        <v>0</v>
      </c>
      <c r="C68" s="19" t="s">
        <v>1</v>
      </c>
    </row>
    <row r="69" spans="1:6" ht="15.75" thickBot="1" x14ac:dyDescent="0.3">
      <c r="A69" s="27" t="s">
        <v>13</v>
      </c>
      <c r="B69" s="9">
        <f>+B70+B71+B72+B73+B74</f>
        <v>243000</v>
      </c>
      <c r="C69" s="20">
        <f>+C70+C71+C72+C73+C74</f>
        <v>303750</v>
      </c>
    </row>
    <row r="70" spans="1:6" x14ac:dyDescent="0.25">
      <c r="A70" s="29" t="s">
        <v>15</v>
      </c>
      <c r="B70" s="5">
        <v>10000</v>
      </c>
      <c r="C70" s="5">
        <f t="shared" ref="C70:C74" si="20">B70*1.25</f>
        <v>12500</v>
      </c>
      <c r="F70" s="1"/>
    </row>
    <row r="71" spans="1:6" x14ac:dyDescent="0.25">
      <c r="A71" s="29" t="s">
        <v>7</v>
      </c>
      <c r="B71" s="5">
        <v>4000</v>
      </c>
      <c r="C71" s="5">
        <f t="shared" si="20"/>
        <v>5000</v>
      </c>
    </row>
    <row r="72" spans="1:6" x14ac:dyDescent="0.25">
      <c r="A72" s="29" t="s">
        <v>101</v>
      </c>
      <c r="B72" s="5">
        <v>2000</v>
      </c>
      <c r="C72" s="5">
        <f t="shared" si="20"/>
        <v>2500</v>
      </c>
    </row>
    <row r="73" spans="1:6" x14ac:dyDescent="0.25">
      <c r="A73" s="29" t="s">
        <v>16</v>
      </c>
      <c r="B73" s="5">
        <v>2000</v>
      </c>
      <c r="C73" s="5">
        <f t="shared" si="20"/>
        <v>2500</v>
      </c>
    </row>
    <row r="74" spans="1:6" ht="15.75" thickBot="1" x14ac:dyDescent="0.3">
      <c r="A74" s="29" t="s">
        <v>46</v>
      </c>
      <c r="B74" s="5">
        <v>225000</v>
      </c>
      <c r="C74" s="5">
        <f t="shared" si="20"/>
        <v>281250</v>
      </c>
    </row>
    <row r="75" spans="1:6" ht="15.75" thickBot="1" x14ac:dyDescent="0.3">
      <c r="A75" s="27" t="s">
        <v>11</v>
      </c>
      <c r="B75" s="9">
        <f>+B76</f>
        <v>120000</v>
      </c>
      <c r="C75" s="10">
        <f>+C76</f>
        <v>150000</v>
      </c>
    </row>
    <row r="76" spans="1:6" ht="15.75" thickBot="1" x14ac:dyDescent="0.3">
      <c r="A76" s="29" t="s">
        <v>51</v>
      </c>
      <c r="B76" s="5">
        <v>120000</v>
      </c>
      <c r="C76" s="5">
        <f>B76*1.25</f>
        <v>150000</v>
      </c>
    </row>
    <row r="77" spans="1:6" ht="15.75" thickBot="1" x14ac:dyDescent="0.3">
      <c r="A77" s="27" t="s">
        <v>17</v>
      </c>
      <c r="B77" s="9">
        <f>SUM(B78:B85)</f>
        <v>61500</v>
      </c>
      <c r="C77" s="10">
        <f>B77*1.25</f>
        <v>76875</v>
      </c>
    </row>
    <row r="78" spans="1:6" x14ac:dyDescent="0.25">
      <c r="A78" s="29" t="s">
        <v>75</v>
      </c>
      <c r="B78" s="5">
        <v>5000</v>
      </c>
      <c r="C78" s="5">
        <f t="shared" ref="C78:C112" si="21">B78*1.25</f>
        <v>6250</v>
      </c>
    </row>
    <row r="79" spans="1:6" x14ac:dyDescent="0.25">
      <c r="A79" s="29" t="s">
        <v>76</v>
      </c>
      <c r="B79" s="5">
        <v>8000</v>
      </c>
      <c r="C79" s="5">
        <f t="shared" si="21"/>
        <v>10000</v>
      </c>
    </row>
    <row r="80" spans="1:6" x14ac:dyDescent="0.25">
      <c r="A80" s="29" t="s">
        <v>77</v>
      </c>
      <c r="B80" s="5">
        <v>4000</v>
      </c>
      <c r="C80" s="5">
        <f t="shared" si="21"/>
        <v>5000</v>
      </c>
    </row>
    <row r="81" spans="1:3" x14ac:dyDescent="0.25">
      <c r="A81" s="29" t="s">
        <v>78</v>
      </c>
      <c r="B81" s="5">
        <v>15000</v>
      </c>
      <c r="C81" s="5">
        <f t="shared" si="21"/>
        <v>18750</v>
      </c>
    </row>
    <row r="82" spans="1:3" x14ac:dyDescent="0.25">
      <c r="A82" s="29" t="s">
        <v>81</v>
      </c>
      <c r="B82" s="5">
        <v>2000</v>
      </c>
      <c r="C82" s="5">
        <f t="shared" ref="C82:C83" si="22">B82*1.25</f>
        <v>2500</v>
      </c>
    </row>
    <row r="83" spans="1:3" x14ac:dyDescent="0.25">
      <c r="A83" s="29" t="s">
        <v>82</v>
      </c>
      <c r="B83" s="5">
        <v>2500</v>
      </c>
      <c r="C83" s="5">
        <f t="shared" si="22"/>
        <v>3125</v>
      </c>
    </row>
    <row r="84" spans="1:3" x14ac:dyDescent="0.25">
      <c r="A84" s="29" t="s">
        <v>79</v>
      </c>
      <c r="B84" s="5">
        <v>20000</v>
      </c>
      <c r="C84" s="5">
        <f t="shared" si="21"/>
        <v>25000</v>
      </c>
    </row>
    <row r="85" spans="1:3" ht="15.75" thickBot="1" x14ac:dyDescent="0.3">
      <c r="A85" s="29" t="s">
        <v>80</v>
      </c>
      <c r="B85" s="5">
        <v>5000</v>
      </c>
      <c r="C85" s="5">
        <f t="shared" si="21"/>
        <v>6250</v>
      </c>
    </row>
    <row r="86" spans="1:3" ht="15.75" thickBot="1" x14ac:dyDescent="0.3">
      <c r="A86" s="27" t="s">
        <v>19</v>
      </c>
      <c r="B86" s="9">
        <f>+B87+B88+B89</f>
        <v>4000</v>
      </c>
      <c r="C86" s="10">
        <f>+C87+C88+C89</f>
        <v>5000</v>
      </c>
    </row>
    <row r="87" spans="1:3" x14ac:dyDescent="0.25">
      <c r="A87" s="34" t="s">
        <v>20</v>
      </c>
      <c r="B87" s="6">
        <v>1500</v>
      </c>
      <c r="C87" s="5">
        <f t="shared" si="21"/>
        <v>1875</v>
      </c>
    </row>
    <row r="88" spans="1:3" x14ac:dyDescent="0.25">
      <c r="A88" s="34" t="s">
        <v>15</v>
      </c>
      <c r="B88" s="5">
        <v>1500</v>
      </c>
      <c r="C88" s="5">
        <f t="shared" si="21"/>
        <v>1875</v>
      </c>
    </row>
    <row r="89" spans="1:3" ht="15.75" thickBot="1" x14ac:dyDescent="0.3">
      <c r="A89" s="34" t="s">
        <v>21</v>
      </c>
      <c r="B89" s="5">
        <v>1000</v>
      </c>
      <c r="C89" s="5">
        <f t="shared" si="21"/>
        <v>1250</v>
      </c>
    </row>
    <row r="90" spans="1:3" ht="15.75" thickBot="1" x14ac:dyDescent="0.3">
      <c r="A90" s="27" t="s">
        <v>23</v>
      </c>
      <c r="B90" s="9">
        <f>+B91+B92+B94+B93</f>
        <v>8000</v>
      </c>
      <c r="C90" s="10">
        <f>+C91+C92+C94+C93</f>
        <v>10000</v>
      </c>
    </row>
    <row r="91" spans="1:3" x14ac:dyDescent="0.25">
      <c r="A91" s="34" t="s">
        <v>24</v>
      </c>
      <c r="B91" s="6">
        <v>2500</v>
      </c>
      <c r="C91" s="5">
        <f t="shared" si="21"/>
        <v>3125</v>
      </c>
    </row>
    <row r="92" spans="1:3" x14ac:dyDescent="0.25">
      <c r="A92" s="34" t="s">
        <v>25</v>
      </c>
      <c r="B92" s="5">
        <v>1500</v>
      </c>
      <c r="C92" s="5">
        <f t="shared" si="21"/>
        <v>1875</v>
      </c>
    </row>
    <row r="93" spans="1:3" x14ac:dyDescent="0.25">
      <c r="A93" s="34" t="s">
        <v>101</v>
      </c>
      <c r="B93" s="5">
        <v>2000</v>
      </c>
      <c r="C93" s="5">
        <f t="shared" si="21"/>
        <v>2500</v>
      </c>
    </row>
    <row r="94" spans="1:3" ht="15.75" thickBot="1" x14ac:dyDescent="0.3">
      <c r="A94" s="34" t="s">
        <v>100</v>
      </c>
      <c r="B94" s="8">
        <v>2000</v>
      </c>
      <c r="C94" s="5">
        <f t="shared" si="21"/>
        <v>2500</v>
      </c>
    </row>
    <row r="95" spans="1:3" ht="15.75" thickBot="1" x14ac:dyDescent="0.3">
      <c r="A95" s="27" t="s">
        <v>26</v>
      </c>
      <c r="B95" s="9">
        <f>+B96+B97+B98+B99</f>
        <v>6000</v>
      </c>
      <c r="C95" s="10">
        <f>+C96+C97+C98+C99</f>
        <v>7500</v>
      </c>
    </row>
    <row r="96" spans="1:3" x14ac:dyDescent="0.25">
      <c r="A96" s="35" t="s">
        <v>27</v>
      </c>
      <c r="B96" s="11">
        <v>2000</v>
      </c>
      <c r="C96" s="5">
        <f t="shared" si="21"/>
        <v>2500</v>
      </c>
    </row>
    <row r="97" spans="1:3" x14ac:dyDescent="0.25">
      <c r="A97" s="31" t="s">
        <v>28</v>
      </c>
      <c r="B97" s="12">
        <v>2000</v>
      </c>
      <c r="C97" s="5">
        <f t="shared" si="21"/>
        <v>2500</v>
      </c>
    </row>
    <row r="98" spans="1:3" ht="12" customHeight="1" x14ac:dyDescent="0.25">
      <c r="A98" s="31" t="s">
        <v>60</v>
      </c>
      <c r="B98" s="12">
        <v>1000</v>
      </c>
      <c r="C98" s="5">
        <f t="shared" si="21"/>
        <v>1250</v>
      </c>
    </row>
    <row r="99" spans="1:3" ht="15.75" thickBot="1" x14ac:dyDescent="0.3">
      <c r="A99" s="36" t="s">
        <v>29</v>
      </c>
      <c r="B99" s="12">
        <v>1000</v>
      </c>
      <c r="C99" s="5">
        <f t="shared" si="21"/>
        <v>1250</v>
      </c>
    </row>
    <row r="100" spans="1:3" ht="15.75" thickBot="1" x14ac:dyDescent="0.3">
      <c r="A100" s="27" t="s">
        <v>36</v>
      </c>
      <c r="B100" s="9">
        <f>SUM(B101:B103)</f>
        <v>7000</v>
      </c>
      <c r="C100" s="10">
        <f>B100*1.25</f>
        <v>8750</v>
      </c>
    </row>
    <row r="101" spans="1:3" x14ac:dyDescent="0.25">
      <c r="A101" s="29" t="s">
        <v>37</v>
      </c>
      <c r="B101" s="5">
        <v>3500</v>
      </c>
      <c r="C101" s="5">
        <f t="shared" si="21"/>
        <v>4375</v>
      </c>
    </row>
    <row r="102" spans="1:3" x14ac:dyDescent="0.25">
      <c r="A102" s="29" t="s">
        <v>96</v>
      </c>
      <c r="B102" s="5">
        <v>1500</v>
      </c>
      <c r="C102" s="5">
        <f t="shared" si="21"/>
        <v>1875</v>
      </c>
    </row>
    <row r="103" spans="1:3" ht="15.75" thickBot="1" x14ac:dyDescent="0.3">
      <c r="A103" s="29" t="s">
        <v>18</v>
      </c>
      <c r="B103" s="5">
        <v>2000</v>
      </c>
      <c r="C103" s="5">
        <f t="shared" si="21"/>
        <v>2500</v>
      </c>
    </row>
    <row r="104" spans="1:3" ht="15.75" thickBot="1" x14ac:dyDescent="0.3">
      <c r="A104" s="27" t="s">
        <v>38</v>
      </c>
      <c r="B104" s="9">
        <f>SUM(B105:B112)</f>
        <v>10800</v>
      </c>
      <c r="C104" s="10">
        <f>B104*1.25</f>
        <v>13500</v>
      </c>
    </row>
    <row r="105" spans="1:3" x14ac:dyDescent="0.25">
      <c r="A105" s="29" t="s">
        <v>39</v>
      </c>
      <c r="B105" s="5">
        <v>1000</v>
      </c>
      <c r="C105" s="5">
        <f t="shared" si="21"/>
        <v>1250</v>
      </c>
    </row>
    <row r="106" spans="1:3" x14ac:dyDescent="0.25">
      <c r="A106" s="29" t="s">
        <v>90</v>
      </c>
      <c r="B106" s="5">
        <v>2000</v>
      </c>
      <c r="C106" s="5">
        <f t="shared" si="21"/>
        <v>2500</v>
      </c>
    </row>
    <row r="107" spans="1:3" x14ac:dyDescent="0.25">
      <c r="A107" s="29" t="s">
        <v>40</v>
      </c>
      <c r="B107" s="5">
        <v>1500</v>
      </c>
      <c r="C107" s="5">
        <f t="shared" ref="C107:C109" si="23">B107*1.25</f>
        <v>1875</v>
      </c>
    </row>
    <row r="108" spans="1:3" x14ac:dyDescent="0.25">
      <c r="A108" s="29" t="s">
        <v>93</v>
      </c>
      <c r="B108" s="5">
        <v>1500</v>
      </c>
      <c r="C108" s="5">
        <f t="shared" ref="C108" si="24">B108*1.25</f>
        <v>1875</v>
      </c>
    </row>
    <row r="109" spans="1:3" x14ac:dyDescent="0.25">
      <c r="A109" s="29" t="s">
        <v>92</v>
      </c>
      <c r="B109" s="5">
        <v>1200</v>
      </c>
      <c r="C109" s="5">
        <f t="shared" si="23"/>
        <v>1500</v>
      </c>
    </row>
    <row r="110" spans="1:3" x14ac:dyDescent="0.25">
      <c r="A110" s="29" t="s">
        <v>91</v>
      </c>
      <c r="B110" s="5">
        <v>1000</v>
      </c>
      <c r="C110" s="5">
        <f t="shared" si="21"/>
        <v>1250</v>
      </c>
    </row>
    <row r="111" spans="1:3" x14ac:dyDescent="0.25">
      <c r="A111" s="29" t="s">
        <v>41</v>
      </c>
      <c r="B111" s="5">
        <v>1000</v>
      </c>
      <c r="C111" s="5">
        <f t="shared" si="21"/>
        <v>1250</v>
      </c>
    </row>
    <row r="112" spans="1:3" ht="15.75" thickBot="1" x14ac:dyDescent="0.3">
      <c r="A112" s="29" t="s">
        <v>42</v>
      </c>
      <c r="B112" s="5">
        <v>1600</v>
      </c>
      <c r="C112" s="5">
        <f t="shared" si="21"/>
        <v>2000</v>
      </c>
    </row>
    <row r="113" spans="1:3" ht="15.75" thickBot="1" x14ac:dyDescent="0.3">
      <c r="A113" s="27" t="s">
        <v>49</v>
      </c>
      <c r="B113" s="9">
        <f>SUM(B114:B119)</f>
        <v>13500</v>
      </c>
      <c r="C113" s="10">
        <f>SUM(C114:C119)</f>
        <v>16875</v>
      </c>
    </row>
    <row r="114" spans="1:3" x14ac:dyDescent="0.25">
      <c r="A114" s="29" t="s">
        <v>57</v>
      </c>
      <c r="B114" s="5">
        <v>3000</v>
      </c>
      <c r="C114" s="5">
        <f t="shared" ref="C114:C119" si="25">B114*1.25</f>
        <v>3750</v>
      </c>
    </row>
    <row r="115" spans="1:3" x14ac:dyDescent="0.25">
      <c r="A115" s="29" t="s">
        <v>58</v>
      </c>
      <c r="B115" s="5">
        <v>4500</v>
      </c>
      <c r="C115" s="5">
        <f t="shared" si="25"/>
        <v>5625</v>
      </c>
    </row>
    <row r="116" spans="1:3" x14ac:dyDescent="0.25">
      <c r="A116" s="29" t="s">
        <v>59</v>
      </c>
      <c r="B116" s="5">
        <v>1000</v>
      </c>
      <c r="C116" s="5">
        <f t="shared" si="25"/>
        <v>1250</v>
      </c>
    </row>
    <row r="117" spans="1:3" x14ac:dyDescent="0.25">
      <c r="A117" s="29" t="s">
        <v>54</v>
      </c>
      <c r="B117" s="5">
        <v>1000</v>
      </c>
      <c r="C117" s="5">
        <f t="shared" si="25"/>
        <v>1250</v>
      </c>
    </row>
    <row r="118" spans="1:3" x14ac:dyDescent="0.25">
      <c r="A118" s="29" t="s">
        <v>14</v>
      </c>
      <c r="B118" s="5">
        <v>1000</v>
      </c>
      <c r="C118" s="5">
        <f t="shared" si="25"/>
        <v>1250</v>
      </c>
    </row>
    <row r="119" spans="1:3" ht="15.75" thickBot="1" x14ac:dyDescent="0.3">
      <c r="A119" s="29" t="s">
        <v>43</v>
      </c>
      <c r="B119" s="5">
        <v>3000</v>
      </c>
      <c r="C119" s="5">
        <f t="shared" si="25"/>
        <v>3750</v>
      </c>
    </row>
    <row r="120" spans="1:3" ht="15.75" thickBot="1" x14ac:dyDescent="0.3">
      <c r="A120" s="27" t="s">
        <v>47</v>
      </c>
      <c r="B120" s="9">
        <f>+B121+B122+B124+B123</f>
        <v>261500</v>
      </c>
      <c r="C120" s="10">
        <f>+C121+C122+C124+C123</f>
        <v>326875</v>
      </c>
    </row>
    <row r="121" spans="1:3" x14ac:dyDescent="0.25">
      <c r="A121" s="29" t="s">
        <v>68</v>
      </c>
      <c r="B121" s="5">
        <v>2000</v>
      </c>
      <c r="C121" s="5">
        <f t="shared" ref="C121:C124" si="26">B121*1.25</f>
        <v>2500</v>
      </c>
    </row>
    <row r="122" spans="1:3" x14ac:dyDescent="0.25">
      <c r="A122" s="29" t="s">
        <v>67</v>
      </c>
      <c r="B122" s="5">
        <v>3000</v>
      </c>
      <c r="C122" s="5">
        <f t="shared" si="26"/>
        <v>3750</v>
      </c>
    </row>
    <row r="123" spans="1:3" x14ac:dyDescent="0.25">
      <c r="A123" s="29" t="s">
        <v>109</v>
      </c>
      <c r="B123" s="5">
        <v>250000</v>
      </c>
      <c r="C123" s="5">
        <f t="shared" si="26"/>
        <v>312500</v>
      </c>
    </row>
    <row r="124" spans="1:3" ht="15.75" thickBot="1" x14ac:dyDescent="0.3">
      <c r="A124" s="29" t="s">
        <v>58</v>
      </c>
      <c r="B124" s="5">
        <v>6500</v>
      </c>
      <c r="C124" s="5">
        <f t="shared" si="26"/>
        <v>8125</v>
      </c>
    </row>
    <row r="125" spans="1:3" ht="15.75" thickBot="1" x14ac:dyDescent="0.3">
      <c r="A125" s="27" t="s">
        <v>48</v>
      </c>
      <c r="B125" s="9">
        <f>+B127+B126</f>
        <v>35000</v>
      </c>
      <c r="C125" s="10">
        <f>+C127+C126</f>
        <v>43750</v>
      </c>
    </row>
    <row r="126" spans="1:3" x14ac:dyDescent="0.25">
      <c r="A126" s="34" t="s">
        <v>119</v>
      </c>
      <c r="B126" s="5">
        <v>30000</v>
      </c>
      <c r="C126" s="7">
        <f>B126*1.25</f>
        <v>37500</v>
      </c>
    </row>
    <row r="127" spans="1:3" ht="15.75" thickBot="1" x14ac:dyDescent="0.3">
      <c r="A127" s="29" t="s">
        <v>84</v>
      </c>
      <c r="B127" s="5">
        <v>5000</v>
      </c>
      <c r="C127" s="5">
        <f t="shared" ref="C127" si="27">B127*1.25</f>
        <v>6250</v>
      </c>
    </row>
    <row r="128" spans="1:3" ht="15.75" thickBot="1" x14ac:dyDescent="0.3">
      <c r="A128" s="26" t="s">
        <v>83</v>
      </c>
      <c r="B128" s="16">
        <f>+B129</f>
        <v>1500</v>
      </c>
      <c r="C128" s="4">
        <f>+C129</f>
        <v>1875</v>
      </c>
    </row>
    <row r="129" spans="1:3" ht="15.75" thickBot="1" x14ac:dyDescent="0.3">
      <c r="A129" s="29" t="s">
        <v>54</v>
      </c>
      <c r="B129" s="5">
        <v>1500</v>
      </c>
      <c r="C129" s="5">
        <f t="shared" ref="C129" si="28">B129*1.25</f>
        <v>1875</v>
      </c>
    </row>
    <row r="130" spans="1:3" ht="15.75" thickBot="1" x14ac:dyDescent="0.3">
      <c r="A130" s="27" t="s">
        <v>113</v>
      </c>
      <c r="B130" s="9">
        <f>+B131+B132+B134+B133</f>
        <v>26000</v>
      </c>
      <c r="C130" s="10">
        <f>+C131+C132+C134+C133</f>
        <v>32500</v>
      </c>
    </row>
    <row r="131" spans="1:3" x14ac:dyDescent="0.25">
      <c r="A131" s="29" t="s">
        <v>119</v>
      </c>
      <c r="B131" s="5">
        <v>20000</v>
      </c>
      <c r="C131" s="5">
        <f t="shared" ref="C131:C134" si="29">B131*1.25</f>
        <v>25000</v>
      </c>
    </row>
    <row r="132" spans="1:3" x14ac:dyDescent="0.25">
      <c r="A132" s="29" t="s">
        <v>18</v>
      </c>
      <c r="B132" s="5">
        <v>3000</v>
      </c>
      <c r="C132" s="5">
        <f t="shared" si="29"/>
        <v>3750</v>
      </c>
    </row>
    <row r="133" spans="1:3" x14ac:dyDescent="0.25">
      <c r="A133" s="29" t="s">
        <v>120</v>
      </c>
      <c r="B133" s="5">
        <v>2000</v>
      </c>
      <c r="C133" s="5">
        <f t="shared" si="29"/>
        <v>2500</v>
      </c>
    </row>
    <row r="134" spans="1:3" ht="15.75" thickBot="1" x14ac:dyDescent="0.3">
      <c r="A134" s="29" t="s">
        <v>121</v>
      </c>
      <c r="B134" s="5">
        <v>1000</v>
      </c>
      <c r="C134" s="5">
        <f t="shared" si="29"/>
        <v>1250</v>
      </c>
    </row>
    <row r="135" spans="1:3" ht="15.75" thickBot="1" x14ac:dyDescent="0.3">
      <c r="A135" s="27" t="s">
        <v>114</v>
      </c>
      <c r="B135" s="9">
        <f>+B136+B137+B139+B138</f>
        <v>6000</v>
      </c>
      <c r="C135" s="10">
        <f>+C136+C137+C139+C138</f>
        <v>7500</v>
      </c>
    </row>
    <row r="136" spans="1:3" x14ac:dyDescent="0.25">
      <c r="A136" s="29" t="s">
        <v>115</v>
      </c>
      <c r="B136" s="5">
        <v>3000</v>
      </c>
      <c r="C136" s="5">
        <f t="shared" ref="C136:C139" si="30">B136*1.25</f>
        <v>3750</v>
      </c>
    </row>
    <row r="137" spans="1:3" x14ac:dyDescent="0.25">
      <c r="A137" s="29" t="s">
        <v>116</v>
      </c>
      <c r="B137" s="5">
        <v>1000</v>
      </c>
      <c r="C137" s="5">
        <f t="shared" si="30"/>
        <v>1250</v>
      </c>
    </row>
    <row r="138" spans="1:3" x14ac:dyDescent="0.25">
      <c r="A138" s="29" t="s">
        <v>118</v>
      </c>
      <c r="B138" s="5">
        <v>1000</v>
      </c>
      <c r="C138" s="5">
        <f t="shared" si="30"/>
        <v>1250</v>
      </c>
    </row>
    <row r="139" spans="1:3" ht="15.75" thickBot="1" x14ac:dyDescent="0.3">
      <c r="A139" s="29" t="s">
        <v>117</v>
      </c>
      <c r="B139" s="5">
        <v>1000</v>
      </c>
      <c r="C139" s="5">
        <f t="shared" si="30"/>
        <v>1250</v>
      </c>
    </row>
    <row r="140" spans="1:3" ht="15.75" customHeight="1" thickBot="1" x14ac:dyDescent="0.3">
      <c r="A140" s="27" t="s">
        <v>17</v>
      </c>
      <c r="B140" s="9">
        <f>+B141</f>
        <v>10000</v>
      </c>
      <c r="C140" s="10">
        <f>+C141</f>
        <v>12500</v>
      </c>
    </row>
    <row r="141" spans="1:3" ht="15.75" thickBot="1" x14ac:dyDescent="0.3">
      <c r="A141" s="29" t="s">
        <v>125</v>
      </c>
      <c r="B141" s="5">
        <v>10000</v>
      </c>
      <c r="C141" s="5">
        <f t="shared" ref="C141" si="31">B141*1.25</f>
        <v>12500</v>
      </c>
    </row>
    <row r="142" spans="1:3" ht="15.75" thickBot="1" x14ac:dyDescent="0.3">
      <c r="A142" s="27" t="s">
        <v>124</v>
      </c>
      <c r="B142" s="9">
        <f>+B143</f>
        <v>10000</v>
      </c>
      <c r="C142" s="10">
        <f>B142*1.25</f>
        <v>12500</v>
      </c>
    </row>
    <row r="143" spans="1:3" ht="15.75" thickBot="1" x14ac:dyDescent="0.3">
      <c r="A143" s="29" t="s">
        <v>125</v>
      </c>
      <c r="B143" s="5">
        <v>10000</v>
      </c>
      <c r="C143" s="5">
        <f t="shared" ref="C143" si="32">B143*1.25</f>
        <v>12500</v>
      </c>
    </row>
    <row r="144" spans="1:3" ht="19.5" thickBot="1" x14ac:dyDescent="0.3">
      <c r="A144" s="23" t="s">
        <v>3</v>
      </c>
      <c r="B144" s="24">
        <f>SUM(B69,B75,B77,B86,B90,B95,B100,B104,B113,B120,B125,B128,B130,B135,B140,B142)</f>
        <v>823800</v>
      </c>
      <c r="C144" s="25">
        <f>SUM(C142,C140,C135,C130,C128,C125,C120,C113,C104,C100,C95,C77,C75,C86,C90,C69)</f>
        <v>1029750</v>
      </c>
    </row>
    <row r="145" spans="1:3" x14ac:dyDescent="0.25">
      <c r="B145" s="1"/>
    </row>
    <row r="146" spans="1:3" x14ac:dyDescent="0.25">
      <c r="A146" s="37" t="s">
        <v>4</v>
      </c>
      <c r="B146" s="38" t="s">
        <v>85</v>
      </c>
      <c r="C146" s="38"/>
    </row>
    <row r="147" spans="1:3" x14ac:dyDescent="0.25">
      <c r="A147" s="37"/>
      <c r="B147" s="38"/>
      <c r="C147" s="38"/>
    </row>
    <row r="148" spans="1:3" x14ac:dyDescent="0.25">
      <c r="A148" t="s">
        <v>123</v>
      </c>
    </row>
  </sheetData>
  <mergeCells count="5">
    <mergeCell ref="A146:A147"/>
    <mergeCell ref="B146:C147"/>
    <mergeCell ref="A1:C1"/>
    <mergeCell ref="A2:C2"/>
    <mergeCell ref="A3:C3"/>
  </mergeCells>
  <pageMargins left="0.7" right="0.7" top="0.75" bottom="0.75" header="0.3" footer="0.3"/>
  <pageSetup paperSize="9" scale="81" fitToHeight="0" orientation="portrait" r:id="rId1"/>
  <ignoredErrors>
    <ignoredError sqref="C42 C46:C47 C75 C9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RAZRADA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Pravnik</dc:creator>
  <cp:lastModifiedBy>dhla shade</cp:lastModifiedBy>
  <cp:lastPrinted>2025-11-27T06:48:59Z</cp:lastPrinted>
  <dcterms:created xsi:type="dcterms:W3CDTF">2015-06-05T18:19:34Z</dcterms:created>
  <dcterms:modified xsi:type="dcterms:W3CDTF">2025-11-27T11:13:10Z</dcterms:modified>
</cp:coreProperties>
</file>