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Dokumenti\Matija Hlad\Upravno vijeće\45. sjednica UV, 11.2024\"/>
    </mc:Choice>
  </mc:AlternateContent>
  <xr:revisionPtr revIDLastSave="0" documentId="13_ncr:1_{B2247378-EC26-422A-8B82-07D7182637B3}" xr6:coauthVersionLast="47" xr6:coauthVersionMax="47" xr10:uidLastSave="{00000000-0000-0000-0000-000000000000}"/>
  <bookViews>
    <workbookView xWindow="-120" yWindow="-120" windowWidth="29040" windowHeight="15840" xr2:uid="{98F09150-C244-4155-9E8B-E4DE1B239D9C}"/>
  </bookViews>
  <sheets>
    <sheet name="RAZRADA" sheetId="4" r:id="rId1"/>
  </sheets>
  <calcPr calcId="191029"/>
</workbook>
</file>

<file path=xl/calcChain.xml><?xml version="1.0" encoding="utf-8"?>
<calcChain xmlns="http://schemas.openxmlformats.org/spreadsheetml/2006/main">
  <c r="C56" i="4" l="1"/>
  <c r="B55" i="4"/>
  <c r="B45" i="4"/>
  <c r="C51" i="4"/>
  <c r="C50" i="4"/>
  <c r="C49" i="4"/>
  <c r="C48" i="4"/>
  <c r="C47" i="4"/>
  <c r="C46" i="4"/>
  <c r="B58" i="4"/>
  <c r="C89" i="4"/>
  <c r="C88" i="4"/>
  <c r="B87" i="4"/>
  <c r="B20" i="4"/>
  <c r="C20" i="4" s="1"/>
  <c r="C65" i="4"/>
  <c r="C64" i="4"/>
  <c r="C63" i="4"/>
  <c r="B94" i="4"/>
  <c r="B90" i="4"/>
  <c r="B81" i="4"/>
  <c r="B78" i="4"/>
  <c r="B73" i="4"/>
  <c r="B69" i="4"/>
  <c r="B66" i="4"/>
  <c r="B52" i="4"/>
  <c r="B14" i="4"/>
  <c r="B41" i="4"/>
  <c r="B39" i="4"/>
  <c r="B35" i="4"/>
  <c r="B32" i="4"/>
  <c r="B28" i="4"/>
  <c r="B22" i="4"/>
  <c r="C22" i="4" s="1"/>
  <c r="B12" i="4"/>
  <c r="C12" i="4" s="1"/>
  <c r="B7" i="4"/>
  <c r="C7" i="4" s="1"/>
  <c r="B5" i="4"/>
  <c r="C97" i="4"/>
  <c r="C96" i="4"/>
  <c r="C95" i="4"/>
  <c r="C93" i="4"/>
  <c r="C92" i="4"/>
  <c r="C91" i="4"/>
  <c r="C86" i="4"/>
  <c r="C85" i="4"/>
  <c r="C84" i="4"/>
  <c r="C83" i="4"/>
  <c r="C82" i="4"/>
  <c r="C80" i="4"/>
  <c r="C79" i="4"/>
  <c r="C77" i="4"/>
  <c r="C76" i="4"/>
  <c r="C75" i="4"/>
  <c r="C74" i="4"/>
  <c r="C72" i="4"/>
  <c r="C71" i="4"/>
  <c r="C70" i="4"/>
  <c r="C68" i="4"/>
  <c r="C67" i="4"/>
  <c r="C62" i="4"/>
  <c r="C61" i="4"/>
  <c r="C60" i="4"/>
  <c r="C59" i="4"/>
  <c r="C57" i="4"/>
  <c r="C55" i="4" s="1"/>
  <c r="C54" i="4"/>
  <c r="C53" i="4"/>
  <c r="C42" i="4"/>
  <c r="C41" i="4" s="1"/>
  <c r="C40" i="4"/>
  <c r="C39" i="4" s="1"/>
  <c r="C38" i="4"/>
  <c r="C37" i="4"/>
  <c r="C36" i="4"/>
  <c r="C34" i="4"/>
  <c r="C33" i="4"/>
  <c r="C31" i="4"/>
  <c r="C30" i="4"/>
  <c r="C29" i="4"/>
  <c r="C27" i="4"/>
  <c r="C26" i="4"/>
  <c r="C25" i="4"/>
  <c r="C24" i="4"/>
  <c r="C23" i="4"/>
  <c r="C21" i="4"/>
  <c r="C19" i="4"/>
  <c r="C18" i="4"/>
  <c r="C17" i="4"/>
  <c r="C16" i="4"/>
  <c r="C15" i="4"/>
  <c r="C13" i="4"/>
  <c r="C11" i="4"/>
  <c r="C10" i="4"/>
  <c r="C9" i="4"/>
  <c r="C8" i="4"/>
  <c r="C6" i="4"/>
  <c r="C5" i="4" s="1"/>
  <c r="C58" i="4" l="1"/>
  <c r="C45" i="4"/>
  <c r="B98" i="4"/>
  <c r="C87" i="4"/>
  <c r="B43" i="4"/>
  <c r="C35" i="4"/>
  <c r="C52" i="4"/>
  <c r="C81" i="4"/>
  <c r="C94" i="4"/>
  <c r="C73" i="4"/>
  <c r="C90" i="4"/>
  <c r="C28" i="4"/>
  <c r="C66" i="4"/>
  <c r="C14" i="4"/>
  <c r="C78" i="4"/>
  <c r="C32" i="4"/>
  <c r="C69" i="4"/>
  <c r="C98" i="4" l="1"/>
  <c r="C43" i="4"/>
</calcChain>
</file>

<file path=xl/sharedStrings.xml><?xml version="1.0" encoding="utf-8"?>
<sst xmlns="http://schemas.openxmlformats.org/spreadsheetml/2006/main" count="105" uniqueCount="86">
  <si>
    <t>IZNOS</t>
  </si>
  <si>
    <t>IZNOS(+PDV)</t>
  </si>
  <si>
    <t>PLAN ULAGANJA U DUGOTRAJNU IMOVINU</t>
  </si>
  <si>
    <t>Predsjednica Upravnog vijeća: Maja Hrešć</t>
  </si>
  <si>
    <t>UKUPNO (€):</t>
  </si>
  <si>
    <t>Izradio: Matija Hlad</t>
  </si>
  <si>
    <t>UKUPNO(€):</t>
  </si>
  <si>
    <t>LJEKARNA SVETI ILIJA</t>
  </si>
  <si>
    <t>sanacija poda</t>
  </si>
  <si>
    <t>stol i stolci</t>
  </si>
  <si>
    <t>uređenje</t>
  </si>
  <si>
    <t>LJEKARNA MALI BUKOVEC</t>
  </si>
  <si>
    <t>zidne police (3x)</t>
  </si>
  <si>
    <t>ormar-sef za psihotropne tvari</t>
  </si>
  <si>
    <t>pisač</t>
  </si>
  <si>
    <t>odvoz stare vage</t>
  </si>
  <si>
    <t>DEPO LIJEKOVA LJUBEŠĆICA</t>
  </si>
  <si>
    <t>drvena stolarija</t>
  </si>
  <si>
    <t>uništavač dokumenta</t>
  </si>
  <si>
    <t>LJEKARNA IVANEC</t>
  </si>
  <si>
    <t>printer</t>
  </si>
  <si>
    <t>hladnjak za inzuline i ostale tvari na -2.8C</t>
  </si>
  <si>
    <t>kompjutor za oficinu</t>
  </si>
  <si>
    <t>aparat za vodu</t>
  </si>
  <si>
    <t>namještaj u oficini</t>
  </si>
  <si>
    <t>namještaj i pod u sobi za savjetovanje</t>
  </si>
  <si>
    <t>ormari u garderobi</t>
  </si>
  <si>
    <t>prenamjena aseptičkog labaratorija u skladište</t>
  </si>
  <si>
    <t>uklanjanje tuševa</t>
  </si>
  <si>
    <t>LJEKARNA LUDBREG</t>
  </si>
  <si>
    <t>zavjese(4x rolo i 5x trakaste)</t>
  </si>
  <si>
    <t>grijanje (IC?)</t>
  </si>
  <si>
    <t>električne instalacije</t>
  </si>
  <si>
    <t>malanje</t>
  </si>
  <si>
    <t>PC (3X)</t>
  </si>
  <si>
    <t>ladičar i restauracija polica</t>
  </si>
  <si>
    <t>LJEKARNA TRNOVEC</t>
  </si>
  <si>
    <t>hladnjak za lijekove (8-15C)</t>
  </si>
  <si>
    <t>hladnjak</t>
  </si>
  <si>
    <t>klima za kancelariju</t>
  </si>
  <si>
    <t>kanta za farmaceutski otpad</t>
  </si>
  <si>
    <t>kuhinjski blok sa pločom za kuhanje</t>
  </si>
  <si>
    <t>fiksni telefon</t>
  </si>
  <si>
    <t>mikrovalna</t>
  </si>
  <si>
    <t>LJEKARNA KORZO</t>
  </si>
  <si>
    <t>sanacija poda na katu</t>
  </si>
  <si>
    <t>ventilacija u laboratoriju na katu</t>
  </si>
  <si>
    <t>precizna vaga na .000g</t>
  </si>
  <si>
    <t>vodilice za 15 ladica</t>
  </si>
  <si>
    <t>nadstrešnica (ulaz, 150x130)</t>
  </si>
  <si>
    <t>popravak ulaznih vrata</t>
  </si>
  <si>
    <t>LJEKARNA CENTRALA</t>
  </si>
  <si>
    <t xml:space="preserve">adaptacija sanitarnog čvora </t>
  </si>
  <si>
    <t>adaptacija staze u dvorištu</t>
  </si>
  <si>
    <t>nadstrešnica (skladište zapaljivih kemikalija)</t>
  </si>
  <si>
    <t>sanacija pomoćnog skladišta</t>
  </si>
  <si>
    <t>sanacija starog digestora</t>
  </si>
  <si>
    <t>nadzorne kamere (2x)</t>
  </si>
  <si>
    <t>LJEKARNA MARTIJANEC</t>
  </si>
  <si>
    <t xml:space="preserve">LED rasvjeta </t>
  </si>
  <si>
    <t>ladice</t>
  </si>
  <si>
    <t xml:space="preserve">putokaz za Ljekarnu </t>
  </si>
  <si>
    <t>LJEKARNA MARUŠEVEC</t>
  </si>
  <si>
    <t>prenamjena prostora za zapaljive tekućine u skladište</t>
  </si>
  <si>
    <t>popravak farmaceutskog križa</t>
  </si>
  <si>
    <t>LJEKARNA RADIĆEVA</t>
  </si>
  <si>
    <t>žaluzine</t>
  </si>
  <si>
    <t>farmaceutski križ</t>
  </si>
  <si>
    <t>sanacija 2 sanitarna čvora</t>
  </si>
  <si>
    <t>sanacija plastične obloge stropa</t>
  </si>
  <si>
    <t>kuhinja</t>
  </si>
  <si>
    <t>nadstrešnica</t>
  </si>
  <si>
    <t>INVESTICIJE:</t>
  </si>
  <si>
    <t>LJEKARNA VARAŽDINSKE ŽUPANIJE</t>
  </si>
  <si>
    <t>01. 01. 2025. - 31. 12. 2025.</t>
  </si>
  <si>
    <t>robotizirano skladište</t>
  </si>
  <si>
    <t>LJEKARNA VARAŽDINSKE TOPLICE</t>
  </si>
  <si>
    <t>LJEKARNA PETRIJANEC</t>
  </si>
  <si>
    <t>otkup sitnog inventara</t>
  </si>
  <si>
    <t>otkup osnovnih sredstava</t>
  </si>
  <si>
    <t>nabava IT opreme i sustava za ljekarnu</t>
  </si>
  <si>
    <t>U Varaždinu, 20. studenoga 2024. godine</t>
  </si>
  <si>
    <t>PVC vrata</t>
  </si>
  <si>
    <t>DEPO LIJEKOVA BELETINEC</t>
  </si>
  <si>
    <t>OSNOVNA SREDSTVA I SITNI INVENTAR</t>
  </si>
  <si>
    <t>nova zgrada Doma zdravlja Ljubešćica i nova ljekarna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</si>
</sst>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14" xfId="0" applyFont="1" applyBorder="1" applyAlignment="1">
      <alignment horizontal="right" vertical="center"/>
    </xf>
    <xf numFmtId="164" fontId="4" fillId="0" borderId="14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43" fontId="6" fillId="5" borderId="3" xfId="2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5" fontId="5" fillId="3" borderId="6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0" fillId="0" borderId="14" xfId="0" applyBorder="1" applyAlignment="1">
      <alignment horizontal="right" vertical="center"/>
    </xf>
    <xf numFmtId="164" fontId="0" fillId="0" borderId="14" xfId="0" applyNumberForma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4" xfId="0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</cellXfs>
  <cellStyles count="4">
    <cellStyle name="Normal 2" xfId="1" xr:uid="{E77F683F-CD85-411F-80D1-7436F854426A}"/>
    <cellStyle name="Normalno" xfId="0" builtinId="0"/>
    <cellStyle name="Zarez" xfId="2" builtinId="3"/>
    <cellStyle name="Zarez 2" xfId="3" xr:uid="{318CF5D1-00F9-4718-A8C9-E35090E4B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734C-CFDA-48E0-8595-1A7E22F8AD3E}">
  <sheetPr>
    <tabColor theme="9" tint="-0.499984740745262"/>
    <pageSetUpPr fitToPage="1"/>
  </sheetPr>
  <dimension ref="A1:F103"/>
  <sheetViews>
    <sheetView tabSelected="1" topLeftCell="A39" zoomScale="130" zoomScaleNormal="130" workbookViewId="0">
      <selection activeCell="J46" sqref="J45:J46"/>
    </sheetView>
  </sheetViews>
  <sheetFormatPr defaultRowHeight="15" x14ac:dyDescent="0.25"/>
  <cols>
    <col min="1" max="1" width="62.42578125" customWidth="1"/>
    <col min="2" max="2" width="13.7109375" customWidth="1"/>
    <col min="3" max="3" width="14.28515625" customWidth="1"/>
    <col min="4" max="4" width="9.85546875" customWidth="1"/>
    <col min="6" max="6" width="13.140625" bestFit="1" customWidth="1"/>
  </cols>
  <sheetData>
    <row r="1" spans="1:6" ht="13.5" customHeight="1" x14ac:dyDescent="0.25">
      <c r="A1" s="46" t="s">
        <v>2</v>
      </c>
      <c r="B1" s="47"/>
      <c r="C1" s="48"/>
    </row>
    <row r="2" spans="1:6" ht="15.75" customHeight="1" x14ac:dyDescent="0.25">
      <c r="A2" s="49" t="s">
        <v>73</v>
      </c>
      <c r="B2" s="50"/>
      <c r="C2" s="51"/>
    </row>
    <row r="3" spans="1:6" ht="13.5" customHeight="1" thickBot="1" x14ac:dyDescent="0.3">
      <c r="A3" s="52" t="s">
        <v>74</v>
      </c>
      <c r="B3" s="53"/>
      <c r="C3" s="54"/>
    </row>
    <row r="4" spans="1:6" ht="27" customHeight="1" thickBot="1" x14ac:dyDescent="0.3">
      <c r="A4" s="36" t="s">
        <v>84</v>
      </c>
      <c r="B4" s="37" t="s">
        <v>0</v>
      </c>
      <c r="C4" s="38" t="s">
        <v>1</v>
      </c>
    </row>
    <row r="5" spans="1:6" s="40" customFormat="1" ht="12.95" customHeight="1" thickBot="1" x14ac:dyDescent="0.3">
      <c r="A5" s="19" t="s">
        <v>7</v>
      </c>
      <c r="B5" s="39">
        <f>+B6</f>
        <v>500</v>
      </c>
      <c r="C5" s="18">
        <f>+C6</f>
        <v>625</v>
      </c>
      <c r="F5" s="41"/>
    </row>
    <row r="6" spans="1:6" ht="12.95" customHeight="1" thickBot="1" x14ac:dyDescent="0.3">
      <c r="A6" s="1" t="s">
        <v>9</v>
      </c>
      <c r="B6" s="2">
        <v>500</v>
      </c>
      <c r="C6" s="2">
        <f t="shared" ref="C6:C13" si="0">B6*1.25</f>
        <v>625</v>
      </c>
    </row>
    <row r="7" spans="1:6" s="40" customFormat="1" ht="12.95" customHeight="1" thickBot="1" x14ac:dyDescent="0.3">
      <c r="A7" s="19" t="s">
        <v>11</v>
      </c>
      <c r="B7" s="39">
        <f>SUM(B8:B11)</f>
        <v>1000</v>
      </c>
      <c r="C7" s="18">
        <f t="shared" si="0"/>
        <v>1250</v>
      </c>
    </row>
    <row r="8" spans="1:6" ht="12.95" customHeight="1" x14ac:dyDescent="0.25">
      <c r="A8" s="1" t="s">
        <v>12</v>
      </c>
      <c r="B8" s="2">
        <v>450</v>
      </c>
      <c r="C8" s="2">
        <f t="shared" si="0"/>
        <v>562.5</v>
      </c>
    </row>
    <row r="9" spans="1:6" ht="12.95" customHeight="1" x14ac:dyDescent="0.25">
      <c r="A9" s="1" t="s">
        <v>13</v>
      </c>
      <c r="B9" s="2">
        <v>300</v>
      </c>
      <c r="C9" s="2">
        <f t="shared" si="0"/>
        <v>375</v>
      </c>
    </row>
    <row r="10" spans="1:6" ht="12.95" customHeight="1" x14ac:dyDescent="0.25">
      <c r="A10" s="1" t="s">
        <v>14</v>
      </c>
      <c r="B10" s="2">
        <v>200</v>
      </c>
      <c r="C10" s="2">
        <f t="shared" si="0"/>
        <v>250</v>
      </c>
    </row>
    <row r="11" spans="1:6" ht="12.95" customHeight="1" thickBot="1" x14ac:dyDescent="0.3">
      <c r="A11" s="1" t="s">
        <v>15</v>
      </c>
      <c r="B11" s="2">
        <v>50</v>
      </c>
      <c r="C11" s="2">
        <f t="shared" si="0"/>
        <v>62.5</v>
      </c>
    </row>
    <row r="12" spans="1:6" s="40" customFormat="1" ht="12.95" customHeight="1" thickBot="1" x14ac:dyDescent="0.3">
      <c r="A12" s="19" t="s">
        <v>16</v>
      </c>
      <c r="B12" s="39">
        <f>+B13</f>
        <v>200</v>
      </c>
      <c r="C12" s="18">
        <f t="shared" si="0"/>
        <v>250</v>
      </c>
    </row>
    <row r="13" spans="1:6" ht="12.95" customHeight="1" thickBot="1" x14ac:dyDescent="0.3">
      <c r="A13" s="1" t="s">
        <v>18</v>
      </c>
      <c r="B13" s="2">
        <v>200</v>
      </c>
      <c r="C13" s="2">
        <f t="shared" si="0"/>
        <v>250</v>
      </c>
    </row>
    <row r="14" spans="1:6" s="40" customFormat="1" ht="12.95" customHeight="1" thickBot="1" x14ac:dyDescent="0.3">
      <c r="A14" s="19" t="s">
        <v>19</v>
      </c>
      <c r="B14" s="39">
        <f>+B15+B16+B17+B18+B19</f>
        <v>1900</v>
      </c>
      <c r="C14" s="18">
        <f>+C15+C16+C17+C18+C19</f>
        <v>2375</v>
      </c>
    </row>
    <row r="15" spans="1:6" ht="12.95" customHeight="1" x14ac:dyDescent="0.25">
      <c r="A15" s="1" t="s">
        <v>20</v>
      </c>
      <c r="B15" s="2">
        <v>200</v>
      </c>
      <c r="C15" s="2">
        <f t="shared" ref="C15:C27" si="1">B15*1.25</f>
        <v>250</v>
      </c>
    </row>
    <row r="16" spans="1:6" ht="12.95" customHeight="1" x14ac:dyDescent="0.25">
      <c r="A16" s="1" t="s">
        <v>21</v>
      </c>
      <c r="B16" s="2">
        <v>500</v>
      </c>
      <c r="C16" s="2">
        <f t="shared" si="1"/>
        <v>625</v>
      </c>
    </row>
    <row r="17" spans="1:3" ht="12.95" customHeight="1" x14ac:dyDescent="0.25">
      <c r="A17" s="1" t="s">
        <v>22</v>
      </c>
      <c r="B17" s="2">
        <v>500</v>
      </c>
      <c r="C17" s="2">
        <f t="shared" si="1"/>
        <v>625</v>
      </c>
    </row>
    <row r="18" spans="1:3" ht="12.95" customHeight="1" x14ac:dyDescent="0.25">
      <c r="A18" s="1" t="s">
        <v>23</v>
      </c>
      <c r="B18" s="2">
        <v>200</v>
      </c>
      <c r="C18" s="2">
        <f t="shared" si="1"/>
        <v>250</v>
      </c>
    </row>
    <row r="19" spans="1:3" ht="12.95" customHeight="1" thickBot="1" x14ac:dyDescent="0.3">
      <c r="A19" s="1" t="s">
        <v>28</v>
      </c>
      <c r="B19" s="2">
        <v>500</v>
      </c>
      <c r="C19" s="2">
        <f t="shared" si="1"/>
        <v>625</v>
      </c>
    </row>
    <row r="20" spans="1:3" s="40" customFormat="1" ht="12.95" customHeight="1" thickBot="1" x14ac:dyDescent="0.3">
      <c r="A20" s="19" t="s">
        <v>29</v>
      </c>
      <c r="B20" s="39">
        <f>+B21</f>
        <v>400</v>
      </c>
      <c r="C20" s="18">
        <f t="shared" si="1"/>
        <v>500</v>
      </c>
    </row>
    <row r="21" spans="1:3" ht="12.95" customHeight="1" thickBot="1" x14ac:dyDescent="0.3">
      <c r="A21" s="1" t="s">
        <v>14</v>
      </c>
      <c r="B21" s="2">
        <v>400</v>
      </c>
      <c r="C21" s="2">
        <f t="shared" si="1"/>
        <v>500</v>
      </c>
    </row>
    <row r="22" spans="1:3" s="40" customFormat="1" ht="12.95" customHeight="1" thickBot="1" x14ac:dyDescent="0.3">
      <c r="A22" s="19" t="s">
        <v>36</v>
      </c>
      <c r="B22" s="39">
        <f>+B23+B24+B25+B26+B27</f>
        <v>900</v>
      </c>
      <c r="C22" s="18">
        <f t="shared" si="1"/>
        <v>1125</v>
      </c>
    </row>
    <row r="23" spans="1:3" ht="12.95" customHeight="1" x14ac:dyDescent="0.25">
      <c r="A23" s="1" t="s">
        <v>37</v>
      </c>
      <c r="B23" s="2">
        <v>500</v>
      </c>
      <c r="C23" s="2">
        <f t="shared" si="1"/>
        <v>625</v>
      </c>
    </row>
    <row r="24" spans="1:3" ht="12.95" customHeight="1" x14ac:dyDescent="0.25">
      <c r="A24" s="1" t="s">
        <v>38</v>
      </c>
      <c r="B24" s="2">
        <v>250</v>
      </c>
      <c r="C24" s="2">
        <f t="shared" si="1"/>
        <v>312.5</v>
      </c>
    </row>
    <row r="25" spans="1:3" ht="12.95" customHeight="1" x14ac:dyDescent="0.25">
      <c r="A25" s="1" t="s">
        <v>40</v>
      </c>
      <c r="B25" s="2">
        <v>50</v>
      </c>
      <c r="C25" s="2">
        <f t="shared" si="1"/>
        <v>62.5</v>
      </c>
    </row>
    <row r="26" spans="1:3" ht="12.95" customHeight="1" x14ac:dyDescent="0.25">
      <c r="A26" s="1" t="s">
        <v>42</v>
      </c>
      <c r="B26" s="2">
        <v>50</v>
      </c>
      <c r="C26" s="2">
        <f t="shared" si="1"/>
        <v>62.5</v>
      </c>
    </row>
    <row r="27" spans="1:3" ht="12.95" customHeight="1" thickBot="1" x14ac:dyDescent="0.3">
      <c r="A27" s="1" t="s">
        <v>43</v>
      </c>
      <c r="B27" s="2">
        <v>50</v>
      </c>
      <c r="C27" s="2">
        <f t="shared" si="1"/>
        <v>62.5</v>
      </c>
    </row>
    <row r="28" spans="1:3" s="40" customFormat="1" ht="12.95" customHeight="1" thickBot="1" x14ac:dyDescent="0.3">
      <c r="A28" s="19" t="s">
        <v>44</v>
      </c>
      <c r="B28" s="17">
        <f>+B29+B30+B31</f>
        <v>1200</v>
      </c>
      <c r="C28" s="18">
        <f>+C29+C30+C31</f>
        <v>1500</v>
      </c>
    </row>
    <row r="29" spans="1:3" ht="12.95" customHeight="1" x14ac:dyDescent="0.25">
      <c r="A29" s="3" t="s">
        <v>47</v>
      </c>
      <c r="B29" s="4">
        <v>200</v>
      </c>
      <c r="C29" s="5">
        <f>B29*1.25</f>
        <v>250</v>
      </c>
    </row>
    <row r="30" spans="1:3" ht="12.95" customHeight="1" x14ac:dyDescent="0.25">
      <c r="A30" s="29" t="s">
        <v>48</v>
      </c>
      <c r="B30" s="2">
        <v>600</v>
      </c>
      <c r="C30" s="5">
        <f>B30*1.25</f>
        <v>750</v>
      </c>
    </row>
    <row r="31" spans="1:3" ht="12.95" customHeight="1" thickBot="1" x14ac:dyDescent="0.3">
      <c r="A31" s="31" t="s">
        <v>49</v>
      </c>
      <c r="B31" s="6">
        <v>400</v>
      </c>
      <c r="C31" s="5">
        <f>B31*1.25</f>
        <v>500</v>
      </c>
    </row>
    <row r="32" spans="1:3" s="40" customFormat="1" ht="12.95" customHeight="1" thickBot="1" x14ac:dyDescent="0.3">
      <c r="A32" s="42" t="s">
        <v>51</v>
      </c>
      <c r="B32" s="43">
        <f>+B33+B34</f>
        <v>400</v>
      </c>
      <c r="C32" s="18">
        <f>+C33+C34</f>
        <v>500</v>
      </c>
    </row>
    <row r="33" spans="1:6" ht="12.95" customHeight="1" x14ac:dyDescent="0.25">
      <c r="A33" s="27" t="s">
        <v>56</v>
      </c>
      <c r="B33" s="2">
        <v>200</v>
      </c>
      <c r="C33" s="2">
        <f t="shared" ref="C33:C42" si="2">B33*1.25</f>
        <v>250</v>
      </c>
    </row>
    <row r="34" spans="1:6" ht="12.95" customHeight="1" thickBot="1" x14ac:dyDescent="0.3">
      <c r="A34" s="7" t="s">
        <v>57</v>
      </c>
      <c r="B34" s="2">
        <v>200</v>
      </c>
      <c r="C34" s="2">
        <f t="shared" si="2"/>
        <v>250</v>
      </c>
    </row>
    <row r="35" spans="1:6" s="40" customFormat="1" ht="12.95" customHeight="1" thickBot="1" x14ac:dyDescent="0.3">
      <c r="A35" s="42" t="s">
        <v>58</v>
      </c>
      <c r="B35" s="39">
        <f>+B36+B37+B38</f>
        <v>700</v>
      </c>
      <c r="C35" s="18">
        <f>+C36+C37+C38</f>
        <v>875</v>
      </c>
    </row>
    <row r="36" spans="1:6" ht="12.95" customHeight="1" x14ac:dyDescent="0.25">
      <c r="A36" s="1" t="s">
        <v>59</v>
      </c>
      <c r="B36" s="2">
        <v>200</v>
      </c>
      <c r="C36" s="2">
        <f t="shared" si="2"/>
        <v>250</v>
      </c>
    </row>
    <row r="37" spans="1:6" ht="12.95" customHeight="1" x14ac:dyDescent="0.25">
      <c r="A37" s="1" t="s">
        <v>60</v>
      </c>
      <c r="B37" s="2">
        <v>300</v>
      </c>
      <c r="C37" s="2">
        <f t="shared" si="2"/>
        <v>375</v>
      </c>
    </row>
    <row r="38" spans="1:6" ht="12.95" customHeight="1" thickBot="1" x14ac:dyDescent="0.3">
      <c r="A38" s="1" t="s">
        <v>61</v>
      </c>
      <c r="B38" s="2">
        <v>200</v>
      </c>
      <c r="C38" s="2">
        <f t="shared" si="2"/>
        <v>250</v>
      </c>
    </row>
    <row r="39" spans="1:6" s="40" customFormat="1" ht="12.95" customHeight="1" thickBot="1" x14ac:dyDescent="0.3">
      <c r="A39" s="19" t="s">
        <v>62</v>
      </c>
      <c r="B39" s="39">
        <f>+B40</f>
        <v>200</v>
      </c>
      <c r="C39" s="18">
        <f>+C40</f>
        <v>250</v>
      </c>
    </row>
    <row r="40" spans="1:6" ht="12.95" customHeight="1" thickBot="1" x14ac:dyDescent="0.3">
      <c r="A40" s="1" t="s">
        <v>64</v>
      </c>
      <c r="B40" s="2">
        <v>200</v>
      </c>
      <c r="C40" s="2">
        <f t="shared" si="2"/>
        <v>250</v>
      </c>
    </row>
    <row r="41" spans="1:6" s="40" customFormat="1" ht="12.95" customHeight="1" thickBot="1" x14ac:dyDescent="0.3">
      <c r="A41" s="19" t="s">
        <v>65</v>
      </c>
      <c r="B41" s="39">
        <f>+B42</f>
        <v>200</v>
      </c>
      <c r="C41" s="18">
        <f>+C42</f>
        <v>250</v>
      </c>
    </row>
    <row r="42" spans="1:6" ht="12.95" customHeight="1" thickBot="1" x14ac:dyDescent="0.3">
      <c r="A42" s="1" t="s">
        <v>71</v>
      </c>
      <c r="B42" s="2">
        <v>200</v>
      </c>
      <c r="C42" s="2">
        <f t="shared" si="2"/>
        <v>250</v>
      </c>
    </row>
    <row r="43" spans="1:6" ht="21" customHeight="1" thickBot="1" x14ac:dyDescent="0.3">
      <c r="A43" s="8" t="s">
        <v>6</v>
      </c>
      <c r="B43" s="9">
        <f>+B41+B39+B35+B32+B28+B22+B20+B14+B12+B7+B5</f>
        <v>7600</v>
      </c>
      <c r="C43" s="9">
        <f>+C41+C39+C35+C32+C28+C22+C20+C14+C12+C7+C5</f>
        <v>9500</v>
      </c>
    </row>
    <row r="44" spans="1:6" ht="22.5" customHeight="1" thickBot="1" x14ac:dyDescent="0.3">
      <c r="A44" s="14" t="s">
        <v>72</v>
      </c>
      <c r="B44" s="15" t="s">
        <v>0</v>
      </c>
      <c r="C44" s="16" t="s">
        <v>1</v>
      </c>
    </row>
    <row r="45" spans="1:6" ht="12.95" customHeight="1" thickBot="1" x14ac:dyDescent="0.3">
      <c r="A45" s="20" t="s">
        <v>19</v>
      </c>
      <c r="B45" s="21">
        <f>+B46+B47+B48+B49+B50+B51</f>
        <v>233000</v>
      </c>
      <c r="C45" s="23">
        <f>+C46+C47+C48+C49+C50+C51</f>
        <v>291250</v>
      </c>
    </row>
    <row r="46" spans="1:6" ht="12.95" customHeight="1" x14ac:dyDescent="0.25">
      <c r="A46" s="1" t="s">
        <v>24</v>
      </c>
      <c r="B46" s="2">
        <v>3000</v>
      </c>
      <c r="C46" s="2">
        <f t="shared" ref="C46:C51" si="3">B46*1.25</f>
        <v>3750</v>
      </c>
      <c r="F46" s="35"/>
    </row>
    <row r="47" spans="1:6" ht="12.95" customHeight="1" x14ac:dyDescent="0.25">
      <c r="A47" s="1" t="s">
        <v>8</v>
      </c>
      <c r="B47" s="2">
        <v>4000</v>
      </c>
      <c r="C47" s="2">
        <f t="shared" si="3"/>
        <v>5000</v>
      </c>
    </row>
    <row r="48" spans="1:6" ht="12.95" customHeight="1" x14ac:dyDescent="0.25">
      <c r="A48" s="1" t="s">
        <v>25</v>
      </c>
      <c r="B48" s="2">
        <v>3000</v>
      </c>
      <c r="C48" s="2">
        <f t="shared" si="3"/>
        <v>3750</v>
      </c>
    </row>
    <row r="49" spans="1:3" ht="12.95" customHeight="1" x14ac:dyDescent="0.25">
      <c r="A49" s="1" t="s">
        <v>26</v>
      </c>
      <c r="B49" s="2">
        <v>1000</v>
      </c>
      <c r="C49" s="2">
        <f t="shared" si="3"/>
        <v>1250</v>
      </c>
    </row>
    <row r="50" spans="1:3" ht="12.95" customHeight="1" x14ac:dyDescent="0.25">
      <c r="A50" s="1" t="s">
        <v>75</v>
      </c>
      <c r="B50" s="2">
        <v>220000</v>
      </c>
      <c r="C50" s="2">
        <f t="shared" si="3"/>
        <v>275000</v>
      </c>
    </row>
    <row r="51" spans="1:3" ht="12.95" customHeight="1" thickBot="1" x14ac:dyDescent="0.3">
      <c r="A51" s="1" t="s">
        <v>27</v>
      </c>
      <c r="B51" s="2">
        <v>2000</v>
      </c>
      <c r="C51" s="2">
        <f t="shared" si="3"/>
        <v>2500</v>
      </c>
    </row>
    <row r="52" spans="1:3" ht="12.95" customHeight="1" thickBot="1" x14ac:dyDescent="0.3">
      <c r="A52" s="20" t="s">
        <v>7</v>
      </c>
      <c r="B52" s="21">
        <f>+B53+B54</f>
        <v>3000</v>
      </c>
      <c r="C52" s="22">
        <f>+C53+C54</f>
        <v>3750</v>
      </c>
    </row>
    <row r="53" spans="1:3" ht="12.95" customHeight="1" x14ac:dyDescent="0.25">
      <c r="A53" s="1" t="s">
        <v>8</v>
      </c>
      <c r="B53" s="2">
        <v>2000</v>
      </c>
      <c r="C53" s="2">
        <f>B53*1.25</f>
        <v>2500</v>
      </c>
    </row>
    <row r="54" spans="1:3" ht="12.95" customHeight="1" thickBot="1" x14ac:dyDescent="0.3">
      <c r="A54" s="1" t="s">
        <v>10</v>
      </c>
      <c r="B54" s="2">
        <v>1000</v>
      </c>
      <c r="C54" s="2">
        <f>B54*1.25</f>
        <v>1250</v>
      </c>
    </row>
    <row r="55" spans="1:3" ht="12.95" customHeight="1" thickBot="1" x14ac:dyDescent="0.3">
      <c r="A55" s="20" t="s">
        <v>16</v>
      </c>
      <c r="B55" s="21">
        <f>+B57+B56</f>
        <v>121000</v>
      </c>
      <c r="C55" s="22">
        <f>+C57</f>
        <v>150000</v>
      </c>
    </row>
    <row r="56" spans="1:3" ht="12.95" customHeight="1" x14ac:dyDescent="0.25">
      <c r="A56" s="1" t="s">
        <v>17</v>
      </c>
      <c r="B56" s="2">
        <v>1000</v>
      </c>
      <c r="C56" s="2">
        <f>B56*1.25</f>
        <v>1250</v>
      </c>
    </row>
    <row r="57" spans="1:3" ht="12.95" customHeight="1" thickBot="1" x14ac:dyDescent="0.3">
      <c r="A57" s="1" t="s">
        <v>85</v>
      </c>
      <c r="B57" s="2">
        <v>120000</v>
      </c>
      <c r="C57" s="2">
        <f>B57*1.25</f>
        <v>150000</v>
      </c>
    </row>
    <row r="58" spans="1:3" ht="12.95" customHeight="1" thickBot="1" x14ac:dyDescent="0.3">
      <c r="A58" s="20" t="s">
        <v>29</v>
      </c>
      <c r="B58" s="21">
        <f>+B59+B60+B61+B62+B63+B64+B65</f>
        <v>18000</v>
      </c>
      <c r="C58" s="22">
        <f>+C59+C60+C61+C62+C63+C64+C65</f>
        <v>22500</v>
      </c>
    </row>
    <row r="59" spans="1:3" ht="12.95" customHeight="1" x14ac:dyDescent="0.25">
      <c r="A59" s="1" t="s">
        <v>31</v>
      </c>
      <c r="B59" s="2">
        <v>4000</v>
      </c>
      <c r="C59" s="2">
        <f t="shared" ref="C59:C86" si="4">B59*1.25</f>
        <v>5000</v>
      </c>
    </row>
    <row r="60" spans="1:3" ht="12.95" customHeight="1" x14ac:dyDescent="0.25">
      <c r="A60" s="1" t="s">
        <v>8</v>
      </c>
      <c r="B60" s="2">
        <v>4000</v>
      </c>
      <c r="C60" s="2">
        <f t="shared" si="4"/>
        <v>5000</v>
      </c>
    </row>
    <row r="61" spans="1:3" ht="12.95" customHeight="1" x14ac:dyDescent="0.25">
      <c r="A61" s="1" t="s">
        <v>32</v>
      </c>
      <c r="B61" s="2">
        <v>3000</v>
      </c>
      <c r="C61" s="2">
        <f t="shared" si="4"/>
        <v>3750</v>
      </c>
    </row>
    <row r="62" spans="1:3" ht="12.95" customHeight="1" x14ac:dyDescent="0.25">
      <c r="A62" s="1" t="s">
        <v>33</v>
      </c>
      <c r="B62" s="2">
        <v>3000</v>
      </c>
      <c r="C62" s="2">
        <f t="shared" si="4"/>
        <v>3750</v>
      </c>
    </row>
    <row r="63" spans="1:3" ht="12.95" customHeight="1" x14ac:dyDescent="0.25">
      <c r="A63" s="1" t="s">
        <v>30</v>
      </c>
      <c r="B63" s="2">
        <v>1500</v>
      </c>
      <c r="C63" s="2">
        <f t="shared" si="4"/>
        <v>1875</v>
      </c>
    </row>
    <row r="64" spans="1:3" ht="12.95" customHeight="1" x14ac:dyDescent="0.25">
      <c r="A64" s="1" t="s">
        <v>34</v>
      </c>
      <c r="B64" s="2">
        <v>1500</v>
      </c>
      <c r="C64" s="2">
        <f t="shared" si="4"/>
        <v>1875</v>
      </c>
    </row>
    <row r="65" spans="1:3" ht="12.95" customHeight="1" thickBot="1" x14ac:dyDescent="0.3">
      <c r="A65" s="1" t="s">
        <v>35</v>
      </c>
      <c r="B65" s="2">
        <v>1000</v>
      </c>
      <c r="C65" s="2">
        <f t="shared" si="4"/>
        <v>1250</v>
      </c>
    </row>
    <row r="66" spans="1:3" ht="12.95" customHeight="1" thickBot="1" x14ac:dyDescent="0.3">
      <c r="A66" s="20" t="s">
        <v>36</v>
      </c>
      <c r="B66" s="24">
        <f>+B67+B68</f>
        <v>2500</v>
      </c>
      <c r="C66" s="22">
        <f>+C67+C68</f>
        <v>3125</v>
      </c>
    </row>
    <row r="67" spans="1:3" ht="12.95" customHeight="1" x14ac:dyDescent="0.25">
      <c r="A67" s="10" t="s">
        <v>39</v>
      </c>
      <c r="B67" s="4">
        <v>1500</v>
      </c>
      <c r="C67" s="2">
        <f t="shared" si="4"/>
        <v>1875</v>
      </c>
    </row>
    <row r="68" spans="1:3" ht="12.95" customHeight="1" thickBot="1" x14ac:dyDescent="0.3">
      <c r="A68" s="10" t="s">
        <v>41</v>
      </c>
      <c r="B68" s="2">
        <v>1000</v>
      </c>
      <c r="C68" s="2">
        <f t="shared" si="4"/>
        <v>1250</v>
      </c>
    </row>
    <row r="69" spans="1:3" ht="12.95" customHeight="1" thickBot="1" x14ac:dyDescent="0.3">
      <c r="A69" s="20" t="s">
        <v>44</v>
      </c>
      <c r="B69" s="24">
        <f>+B70+B71+B72</f>
        <v>5000</v>
      </c>
      <c r="C69" s="22">
        <f>+C70+C71+C72</f>
        <v>6250</v>
      </c>
    </row>
    <row r="70" spans="1:3" ht="12.95" customHeight="1" x14ac:dyDescent="0.25">
      <c r="A70" s="10" t="s">
        <v>45</v>
      </c>
      <c r="B70" s="4">
        <v>2500</v>
      </c>
      <c r="C70" s="2">
        <f t="shared" si="4"/>
        <v>3125</v>
      </c>
    </row>
    <row r="71" spans="1:3" ht="12.95" customHeight="1" x14ac:dyDescent="0.25">
      <c r="A71" s="10" t="s">
        <v>46</v>
      </c>
      <c r="B71" s="2">
        <v>1500</v>
      </c>
      <c r="C71" s="2">
        <f t="shared" si="4"/>
        <v>1875</v>
      </c>
    </row>
    <row r="72" spans="1:3" ht="12.95" customHeight="1" thickBot="1" x14ac:dyDescent="0.3">
      <c r="A72" s="10" t="s">
        <v>50</v>
      </c>
      <c r="B72" s="6">
        <v>1000</v>
      </c>
      <c r="C72" s="2">
        <f t="shared" si="4"/>
        <v>1250</v>
      </c>
    </row>
    <row r="73" spans="1:3" ht="12.95" customHeight="1" thickBot="1" x14ac:dyDescent="0.3">
      <c r="A73" s="20" t="s">
        <v>51</v>
      </c>
      <c r="B73" s="25">
        <f>+B74+B75+B76+B77</f>
        <v>6800</v>
      </c>
      <c r="C73" s="26">
        <f>+C74+C75+C76+C77</f>
        <v>8500</v>
      </c>
    </row>
    <row r="74" spans="1:3" ht="12.95" customHeight="1" x14ac:dyDescent="0.25">
      <c r="A74" s="27" t="s">
        <v>52</v>
      </c>
      <c r="B74" s="28">
        <v>2000</v>
      </c>
      <c r="C74" s="2">
        <f t="shared" si="4"/>
        <v>2500</v>
      </c>
    </row>
    <row r="75" spans="1:3" ht="12.95" customHeight="1" x14ac:dyDescent="0.25">
      <c r="A75" s="29" t="s">
        <v>53</v>
      </c>
      <c r="B75" s="30">
        <v>2000</v>
      </c>
      <c r="C75" s="2">
        <f t="shared" si="4"/>
        <v>2500</v>
      </c>
    </row>
    <row r="76" spans="1:3" ht="12.95" customHeight="1" x14ac:dyDescent="0.25">
      <c r="A76" s="29" t="s">
        <v>55</v>
      </c>
      <c r="B76" s="30">
        <v>2000</v>
      </c>
      <c r="C76" s="2">
        <f t="shared" si="4"/>
        <v>2500</v>
      </c>
    </row>
    <row r="77" spans="1:3" ht="12.95" customHeight="1" thickBot="1" x14ac:dyDescent="0.3">
      <c r="A77" s="31" t="s">
        <v>54</v>
      </c>
      <c r="B77" s="30">
        <v>800</v>
      </c>
      <c r="C77" s="2">
        <f t="shared" si="4"/>
        <v>1000</v>
      </c>
    </row>
    <row r="78" spans="1:3" ht="12.95" customHeight="1" thickBot="1" x14ac:dyDescent="0.3">
      <c r="A78" s="20" t="s">
        <v>62</v>
      </c>
      <c r="B78" s="21">
        <f>+B79+B80</f>
        <v>4500</v>
      </c>
      <c r="C78" s="22">
        <f>+C79+C80</f>
        <v>5625</v>
      </c>
    </row>
    <row r="79" spans="1:3" ht="12.95" customHeight="1" x14ac:dyDescent="0.25">
      <c r="A79" s="1" t="s">
        <v>63</v>
      </c>
      <c r="B79" s="2">
        <v>2500</v>
      </c>
      <c r="C79" s="2">
        <f t="shared" si="4"/>
        <v>3125</v>
      </c>
    </row>
    <row r="80" spans="1:3" ht="12.95" customHeight="1" thickBot="1" x14ac:dyDescent="0.3">
      <c r="A80" s="1" t="s">
        <v>33</v>
      </c>
      <c r="B80" s="2">
        <v>2000</v>
      </c>
      <c r="C80" s="2">
        <f t="shared" si="4"/>
        <v>2500</v>
      </c>
    </row>
    <row r="81" spans="1:6" ht="15.75" thickBot="1" x14ac:dyDescent="0.3">
      <c r="A81" s="20" t="s">
        <v>65</v>
      </c>
      <c r="B81" s="21">
        <f>+B82+B83+B84+B85+B86</f>
        <v>6700</v>
      </c>
      <c r="C81" s="22">
        <f>+C82+C83+C84+C85+C86</f>
        <v>8375</v>
      </c>
    </row>
    <row r="82" spans="1:6" x14ac:dyDescent="0.25">
      <c r="A82" s="1" t="s">
        <v>66</v>
      </c>
      <c r="B82" s="2">
        <v>1000</v>
      </c>
      <c r="C82" s="2">
        <f t="shared" si="4"/>
        <v>1250</v>
      </c>
    </row>
    <row r="83" spans="1:6" x14ac:dyDescent="0.25">
      <c r="A83" s="1" t="s">
        <v>67</v>
      </c>
      <c r="B83" s="2">
        <v>2000</v>
      </c>
      <c r="C83" s="2">
        <f t="shared" si="4"/>
        <v>2500</v>
      </c>
    </row>
    <row r="84" spans="1:6" ht="17.25" customHeight="1" x14ac:dyDescent="0.25">
      <c r="A84" s="1" t="s">
        <v>68</v>
      </c>
      <c r="B84" s="2">
        <v>1500</v>
      </c>
      <c r="C84" s="2">
        <f t="shared" si="4"/>
        <v>1875</v>
      </c>
    </row>
    <row r="85" spans="1:6" x14ac:dyDescent="0.25">
      <c r="A85" s="1" t="s">
        <v>69</v>
      </c>
      <c r="B85" s="2">
        <v>1000</v>
      </c>
      <c r="C85" s="2">
        <f t="shared" si="4"/>
        <v>1250</v>
      </c>
    </row>
    <row r="86" spans="1:6" ht="15.75" thickBot="1" x14ac:dyDescent="0.3">
      <c r="A86" s="1" t="s">
        <v>70</v>
      </c>
      <c r="B86" s="2">
        <v>1200</v>
      </c>
      <c r="C86" s="2">
        <f t="shared" si="4"/>
        <v>1500</v>
      </c>
    </row>
    <row r="87" spans="1:6" ht="15.75" thickBot="1" x14ac:dyDescent="0.3">
      <c r="A87" s="32" t="s">
        <v>83</v>
      </c>
      <c r="B87" s="33">
        <f>+B88+B89</f>
        <v>5000</v>
      </c>
      <c r="C87" s="34">
        <f>+C88+C89</f>
        <v>6250</v>
      </c>
    </row>
    <row r="88" spans="1:6" x14ac:dyDescent="0.25">
      <c r="A88" s="1" t="s">
        <v>82</v>
      </c>
      <c r="B88" s="2">
        <v>2000</v>
      </c>
      <c r="C88" s="2">
        <f>B88*1.25</f>
        <v>2500</v>
      </c>
    </row>
    <row r="89" spans="1:6" ht="15.75" thickBot="1" x14ac:dyDescent="0.3">
      <c r="A89" s="1" t="s">
        <v>71</v>
      </c>
      <c r="B89" s="2">
        <v>3000</v>
      </c>
      <c r="C89" s="2">
        <f>B89*1.25</f>
        <v>3750</v>
      </c>
    </row>
    <row r="90" spans="1:6" ht="15.75" thickBot="1" x14ac:dyDescent="0.3">
      <c r="A90" s="20" t="s">
        <v>76</v>
      </c>
      <c r="B90" s="21">
        <f>+B91+B92+B93</f>
        <v>11610</v>
      </c>
      <c r="C90" s="22">
        <f>+C91+C92+C93</f>
        <v>14512.5</v>
      </c>
    </row>
    <row r="91" spans="1:6" x14ac:dyDescent="0.25">
      <c r="A91" s="1" t="s">
        <v>78</v>
      </c>
      <c r="B91" s="2">
        <v>800</v>
      </c>
      <c r="C91" s="2">
        <f t="shared" ref="C91:C93" si="5">B91*1.25</f>
        <v>1000</v>
      </c>
      <c r="F91" s="35"/>
    </row>
    <row r="92" spans="1:6" x14ac:dyDescent="0.25">
      <c r="A92" s="1" t="s">
        <v>79</v>
      </c>
      <c r="B92" s="2">
        <v>4310</v>
      </c>
      <c r="C92" s="2">
        <f t="shared" si="5"/>
        <v>5387.5</v>
      </c>
    </row>
    <row r="93" spans="1:6" ht="15.75" thickBot="1" x14ac:dyDescent="0.3">
      <c r="A93" s="1" t="s">
        <v>80</v>
      </c>
      <c r="B93" s="2">
        <v>6500</v>
      </c>
      <c r="C93" s="2">
        <f t="shared" si="5"/>
        <v>8125</v>
      </c>
    </row>
    <row r="94" spans="1:6" ht="15.75" thickBot="1" x14ac:dyDescent="0.3">
      <c r="A94" s="20" t="s">
        <v>77</v>
      </c>
      <c r="B94" s="21">
        <f>+B95+B96+B97</f>
        <v>17900</v>
      </c>
      <c r="C94" s="22">
        <f>+C95+C96+C97</f>
        <v>22375</v>
      </c>
    </row>
    <row r="95" spans="1:6" x14ac:dyDescent="0.25">
      <c r="A95" s="1" t="s">
        <v>78</v>
      </c>
      <c r="B95" s="2">
        <v>600</v>
      </c>
      <c r="C95" s="2">
        <f t="shared" ref="C95:C97" si="6">B95*1.25</f>
        <v>750</v>
      </c>
    </row>
    <row r="96" spans="1:6" x14ac:dyDescent="0.25">
      <c r="A96" s="1" t="s">
        <v>79</v>
      </c>
      <c r="B96" s="2">
        <v>13000</v>
      </c>
      <c r="C96" s="2">
        <f t="shared" si="6"/>
        <v>16250</v>
      </c>
    </row>
    <row r="97" spans="1:3" ht="15.75" thickBot="1" x14ac:dyDescent="0.3">
      <c r="A97" s="1" t="s">
        <v>80</v>
      </c>
      <c r="B97" s="2">
        <v>4300</v>
      </c>
      <c r="C97" s="2">
        <f t="shared" si="6"/>
        <v>5375</v>
      </c>
    </row>
    <row r="98" spans="1:3" ht="15.75" thickBot="1" x14ac:dyDescent="0.3">
      <c r="A98" s="11" t="s">
        <v>4</v>
      </c>
      <c r="B98" s="12">
        <f>+B94+B90+B81+B78+B73+B69+B66+B58+B55+B52+B87+B45</f>
        <v>435010</v>
      </c>
      <c r="C98" s="13">
        <f>+C94+C90+C81+C78+C73+C69+C66+C58+C45+C55+C52+C87</f>
        <v>542512.5</v>
      </c>
    </row>
    <row r="99" spans="1:3" x14ac:dyDescent="0.25">
      <c r="B99" s="35"/>
    </row>
    <row r="100" spans="1:3" x14ac:dyDescent="0.25">
      <c r="A100" s="44" t="s">
        <v>5</v>
      </c>
      <c r="B100" s="45" t="s">
        <v>3</v>
      </c>
      <c r="C100" s="45"/>
    </row>
    <row r="101" spans="1:3" x14ac:dyDescent="0.25">
      <c r="A101" s="44"/>
      <c r="B101" s="45"/>
      <c r="C101" s="45"/>
    </row>
    <row r="103" spans="1:3" x14ac:dyDescent="0.25">
      <c r="A103" t="s">
        <v>81</v>
      </c>
    </row>
  </sheetData>
  <mergeCells count="5">
    <mergeCell ref="A100:A101"/>
    <mergeCell ref="B100:C101"/>
    <mergeCell ref="A1:C1"/>
    <mergeCell ref="A2:C2"/>
    <mergeCell ref="A3:C3"/>
  </mergeCells>
  <pageMargins left="0.7" right="0.7" top="0.75" bottom="0.75" header="0.3" footer="0.3"/>
  <pageSetup paperSize="8" scale="78" fitToWidth="0" orientation="portrait" r:id="rId1"/>
  <ignoredErrors>
    <ignoredError sqref="C28 C32 C35 C39:C41 C14 C55 C66 C69 C73 C78 C81 C90 C9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Pravnik</dc:creator>
  <cp:lastModifiedBy>Pravnik</cp:lastModifiedBy>
  <cp:lastPrinted>2024-11-26T10:37:11Z</cp:lastPrinted>
  <dcterms:created xsi:type="dcterms:W3CDTF">2015-06-05T18:19:34Z</dcterms:created>
  <dcterms:modified xsi:type="dcterms:W3CDTF">2024-11-26T11:49:56Z</dcterms:modified>
</cp:coreProperties>
</file>